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 2022" sheetId="1" r:id="rId1"/>
  </sheets>
  <definedNames>
    <definedName name="_xlnm.Print_Area" localSheetId="0">' 2022'!$A$1:$T$64</definedName>
  </definedNames>
  <calcPr calcId="162913" iterate="1"/>
</workbook>
</file>

<file path=xl/calcChain.xml><?xml version="1.0" encoding="utf-8"?>
<calcChain xmlns="http://schemas.openxmlformats.org/spreadsheetml/2006/main">
  <c r="N64" i="1" l="1"/>
  <c r="M64" i="1"/>
  <c r="P62" i="1"/>
  <c r="P60" i="1" s="1"/>
  <c r="Q62" i="1"/>
  <c r="R62" i="1"/>
  <c r="O62" i="1"/>
  <c r="J62" i="1"/>
  <c r="K62" i="1"/>
  <c r="L62" i="1"/>
  <c r="I62" i="1"/>
  <c r="I60" i="1" s="1"/>
  <c r="H64" i="1"/>
  <c r="G64" i="1"/>
  <c r="J18" i="1"/>
  <c r="K18" i="1"/>
  <c r="L18" i="1"/>
  <c r="P18" i="1"/>
  <c r="Q18" i="1"/>
  <c r="R18" i="1"/>
  <c r="O18" i="1"/>
  <c r="I18" i="1"/>
  <c r="J60" i="1"/>
  <c r="J61" i="1" s="1"/>
  <c r="K60" i="1"/>
  <c r="L60" i="1"/>
  <c r="Q60" i="1"/>
  <c r="R60" i="1"/>
  <c r="H63" i="1"/>
  <c r="G63" i="1" s="1"/>
  <c r="N63" i="1"/>
  <c r="H29" i="1"/>
  <c r="G29" i="1"/>
  <c r="N29" i="1"/>
  <c r="M29" i="1"/>
  <c r="R59" i="1"/>
  <c r="R61" i="1"/>
  <c r="K59" i="1"/>
  <c r="K61" i="1"/>
  <c r="J59" i="1"/>
  <c r="Q59" i="1"/>
  <c r="Q61" i="1"/>
  <c r="L59" i="1"/>
  <c r="L61" i="1"/>
  <c r="H18" i="1"/>
  <c r="O60" i="1"/>
  <c r="O59" i="1" s="1"/>
  <c r="M63" i="1"/>
  <c r="S29" i="1"/>
  <c r="T29" i="1"/>
  <c r="N58" i="1"/>
  <c r="M58" i="1"/>
  <c r="H58" i="1"/>
  <c r="G58" i="1"/>
  <c r="N56" i="1"/>
  <c r="M56" i="1"/>
  <c r="H56" i="1"/>
  <c r="G56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H32" i="1"/>
  <c r="G32" i="1"/>
  <c r="H33" i="1"/>
  <c r="G33" i="1"/>
  <c r="H34" i="1"/>
  <c r="G34" i="1"/>
  <c r="H35" i="1"/>
  <c r="G35" i="1"/>
  <c r="H36" i="1"/>
  <c r="G36" i="1"/>
  <c r="H37" i="1"/>
  <c r="G37" i="1"/>
  <c r="H38" i="1"/>
  <c r="G38" i="1"/>
  <c r="H39" i="1"/>
  <c r="G39" i="1"/>
  <c r="R57" i="1"/>
  <c r="Q57" i="1"/>
  <c r="P57" i="1"/>
  <c r="O57" i="1"/>
  <c r="J57" i="1"/>
  <c r="K57" i="1"/>
  <c r="L57" i="1"/>
  <c r="I57" i="1"/>
  <c r="R55" i="1"/>
  <c r="Q55" i="1"/>
  <c r="P55" i="1"/>
  <c r="P54" i="1"/>
  <c r="O55" i="1"/>
  <c r="J55" i="1"/>
  <c r="J54" i="1"/>
  <c r="K55" i="1"/>
  <c r="L55" i="1"/>
  <c r="I55" i="1"/>
  <c r="R31" i="1"/>
  <c r="Q31" i="1"/>
  <c r="P31" i="1"/>
  <c r="O31" i="1"/>
  <c r="J31" i="1"/>
  <c r="K31" i="1"/>
  <c r="L31" i="1"/>
  <c r="I31" i="1"/>
  <c r="R54" i="1"/>
  <c r="I54" i="1"/>
  <c r="K54" i="1"/>
  <c r="L54" i="1"/>
  <c r="N57" i="1"/>
  <c r="M57" i="1"/>
  <c r="H57" i="1"/>
  <c r="G57" i="1"/>
  <c r="Q54" i="1"/>
  <c r="N55" i="1"/>
  <c r="M55" i="1"/>
  <c r="O54" i="1"/>
  <c r="N54" i="1"/>
  <c r="H54" i="1"/>
  <c r="H55" i="1"/>
  <c r="N44" i="1"/>
  <c r="M44" i="1"/>
  <c r="H44" i="1"/>
  <c r="R43" i="1"/>
  <c r="R30" i="1"/>
  <c r="Q43" i="1"/>
  <c r="Q30" i="1"/>
  <c r="P43" i="1"/>
  <c r="P30" i="1"/>
  <c r="O43" i="1"/>
  <c r="O30" i="1"/>
  <c r="L43" i="1"/>
  <c r="L30" i="1"/>
  <c r="K43" i="1"/>
  <c r="K30" i="1"/>
  <c r="J43" i="1"/>
  <c r="J30" i="1"/>
  <c r="I43" i="1"/>
  <c r="I30" i="1"/>
  <c r="H40" i="1"/>
  <c r="G40" i="1"/>
  <c r="N40" i="1"/>
  <c r="M40" i="1"/>
  <c r="H41" i="1"/>
  <c r="G41" i="1"/>
  <c r="N41" i="1"/>
  <c r="H42" i="1"/>
  <c r="G42" i="1"/>
  <c r="N42" i="1"/>
  <c r="M42" i="1"/>
  <c r="M54" i="1"/>
  <c r="N30" i="1"/>
  <c r="M30" i="1"/>
  <c r="N43" i="1"/>
  <c r="M43" i="1"/>
  <c r="G54" i="1"/>
  <c r="G55" i="1"/>
  <c r="H30" i="1"/>
  <c r="G30" i="1"/>
  <c r="H43" i="1"/>
  <c r="G43" i="1"/>
  <c r="G44" i="1"/>
  <c r="S40" i="1"/>
  <c r="T40" i="1"/>
  <c r="M41" i="1"/>
  <c r="N31" i="1"/>
  <c r="M31" i="1"/>
  <c r="J17" i="1"/>
  <c r="H31" i="1"/>
  <c r="P17" i="1"/>
  <c r="K17" i="1"/>
  <c r="R17" i="1"/>
  <c r="L17" i="1"/>
  <c r="Q17" i="1"/>
  <c r="O17" i="1"/>
  <c r="I17" i="1"/>
  <c r="T30" i="1"/>
  <c r="G31" i="1"/>
  <c r="N53" i="1"/>
  <c r="M53" i="1"/>
  <c r="H53" i="1"/>
  <c r="G53" i="1"/>
  <c r="N50" i="1"/>
  <c r="M50" i="1"/>
  <c r="H50" i="1"/>
  <c r="G50" i="1"/>
  <c r="N47" i="1"/>
  <c r="M47" i="1"/>
  <c r="H47" i="1"/>
  <c r="G47" i="1"/>
  <c r="R52" i="1"/>
  <c r="R16" i="1"/>
  <c r="Q52" i="1"/>
  <c r="Q16" i="1"/>
  <c r="P52" i="1"/>
  <c r="P16" i="1"/>
  <c r="O52" i="1"/>
  <c r="O16" i="1"/>
  <c r="R51" i="1"/>
  <c r="Q51" i="1"/>
  <c r="J52" i="1"/>
  <c r="J16" i="1"/>
  <c r="K52" i="1"/>
  <c r="L52" i="1"/>
  <c r="I52" i="1"/>
  <c r="I16" i="1"/>
  <c r="R49" i="1"/>
  <c r="R48" i="1"/>
  <c r="Q49" i="1"/>
  <c r="Q48" i="1"/>
  <c r="P49" i="1"/>
  <c r="P48" i="1"/>
  <c r="O49" i="1"/>
  <c r="O48" i="1"/>
  <c r="J49" i="1"/>
  <c r="J48" i="1"/>
  <c r="K49" i="1"/>
  <c r="K48" i="1"/>
  <c r="L49" i="1"/>
  <c r="L48" i="1"/>
  <c r="I49" i="1"/>
  <c r="R46" i="1"/>
  <c r="R45" i="1"/>
  <c r="Q46" i="1"/>
  <c r="Q45" i="1"/>
  <c r="P46" i="1"/>
  <c r="P45" i="1"/>
  <c r="O46" i="1"/>
  <c r="J46" i="1"/>
  <c r="J45" i="1"/>
  <c r="K46" i="1"/>
  <c r="K45" i="1"/>
  <c r="L46" i="1"/>
  <c r="L45" i="1"/>
  <c r="I46" i="1"/>
  <c r="I45" i="1"/>
  <c r="H20" i="1"/>
  <c r="G20" i="1"/>
  <c r="N20" i="1"/>
  <c r="M20" i="1"/>
  <c r="H21" i="1"/>
  <c r="G21" i="1"/>
  <c r="N21" i="1"/>
  <c r="M21" i="1"/>
  <c r="H22" i="1"/>
  <c r="G22" i="1"/>
  <c r="N22" i="1"/>
  <c r="M22" i="1"/>
  <c r="H23" i="1"/>
  <c r="G23" i="1"/>
  <c r="N23" i="1"/>
  <c r="M23" i="1"/>
  <c r="H24" i="1"/>
  <c r="G24" i="1"/>
  <c r="N24" i="1"/>
  <c r="M24" i="1"/>
  <c r="H25" i="1"/>
  <c r="G25" i="1"/>
  <c r="N25" i="1"/>
  <c r="M25" i="1"/>
  <c r="H26" i="1"/>
  <c r="G26" i="1"/>
  <c r="N26" i="1"/>
  <c r="M26" i="1"/>
  <c r="H27" i="1"/>
  <c r="G27" i="1"/>
  <c r="N27" i="1"/>
  <c r="M27" i="1"/>
  <c r="H28" i="1"/>
  <c r="G28" i="1"/>
  <c r="N28" i="1"/>
  <c r="M28" i="1"/>
  <c r="N19" i="1"/>
  <c r="M19" i="1"/>
  <c r="H19" i="1"/>
  <c r="G19" i="1"/>
  <c r="R15" i="1"/>
  <c r="L51" i="1"/>
  <c r="L15" i="1"/>
  <c r="L16" i="1"/>
  <c r="Q15" i="1"/>
  <c r="K51" i="1"/>
  <c r="K15" i="1"/>
  <c r="K16" i="1"/>
  <c r="N52" i="1"/>
  <c r="M52" i="1"/>
  <c r="N16" i="1"/>
  <c r="J51" i="1"/>
  <c r="J15" i="1"/>
  <c r="S21" i="1"/>
  <c r="N46" i="1"/>
  <c r="M46" i="1"/>
  <c r="O51" i="1"/>
  <c r="S30" i="1"/>
  <c r="S19" i="1"/>
  <c r="S26" i="1"/>
  <c r="S24" i="1"/>
  <c r="S22" i="1"/>
  <c r="S20" i="1"/>
  <c r="T19" i="1"/>
  <c r="S47" i="1"/>
  <c r="T47" i="1"/>
  <c r="T26" i="1"/>
  <c r="T24" i="1"/>
  <c r="T22" i="1"/>
  <c r="T21" i="1"/>
  <c r="T20" i="1"/>
  <c r="P51" i="1"/>
  <c r="H16" i="1"/>
  <c r="H52" i="1"/>
  <c r="G52" i="1"/>
  <c r="I51" i="1"/>
  <c r="H49" i="1"/>
  <c r="G49" i="1"/>
  <c r="N48" i="1"/>
  <c r="I48" i="1"/>
  <c r="H48" i="1"/>
  <c r="G48" i="1"/>
  <c r="N49" i="1"/>
  <c r="O45" i="1"/>
  <c r="H45" i="1"/>
  <c r="G45" i="1"/>
  <c r="H46" i="1"/>
  <c r="G46" i="1"/>
  <c r="N17" i="1"/>
  <c r="M17" i="1"/>
  <c r="N18" i="1"/>
  <c r="M18" i="1"/>
  <c r="H51" i="1"/>
  <c r="G51" i="1"/>
  <c r="G16" i="1"/>
  <c r="S46" i="1"/>
  <c r="N45" i="1"/>
  <c r="T45" i="1"/>
  <c r="N51" i="1"/>
  <c r="G18" i="1"/>
  <c r="S18" i="1"/>
  <c r="T18" i="1"/>
  <c r="M48" i="1"/>
  <c r="M49" i="1"/>
  <c r="T46" i="1"/>
  <c r="M16" i="1"/>
  <c r="H17" i="1"/>
  <c r="M51" i="1"/>
  <c r="M45" i="1"/>
  <c r="S45" i="1"/>
  <c r="G17" i="1"/>
  <c r="S17" i="1"/>
  <c r="T17" i="1"/>
  <c r="P61" i="1" l="1"/>
  <c r="P59" i="1"/>
  <c r="N59" i="1" s="1"/>
  <c r="M59" i="1" s="1"/>
  <c r="P15" i="1"/>
  <c r="N62" i="1"/>
  <c r="M62" i="1" s="1"/>
  <c r="O61" i="1"/>
  <c r="O15" i="1"/>
  <c r="N60" i="1"/>
  <c r="I59" i="1"/>
  <c r="H59" i="1" s="1"/>
  <c r="I15" i="1"/>
  <c r="H15" i="1" s="1"/>
  <c r="I61" i="1"/>
  <c r="H60" i="1"/>
  <c r="H62" i="1"/>
  <c r="N15" i="1" l="1"/>
  <c r="M15" i="1" s="1"/>
  <c r="M60" i="1"/>
  <c r="M61" i="1" s="1"/>
  <c r="N61" i="1"/>
  <c r="G62" i="1"/>
  <c r="G59" i="1"/>
  <c r="T61" i="1"/>
  <c r="H61" i="1"/>
  <c r="G60" i="1"/>
  <c r="G15" i="1"/>
  <c r="S15" i="1" s="1"/>
  <c r="T15" i="1"/>
  <c r="G61" i="1" l="1"/>
  <c r="S61" i="1"/>
</calcChain>
</file>

<file path=xl/sharedStrings.xml><?xml version="1.0" encoding="utf-8"?>
<sst xmlns="http://schemas.openxmlformats.org/spreadsheetml/2006/main" count="153" uniqueCount="102">
  <si>
    <t>Департамент строительства, жилищно-коммунального хозяйства, энергетики и транспорта Ненецкого автономного округа</t>
  </si>
  <si>
    <t>N п/п</t>
  </si>
  <si>
    <t>Наименование отдельного мероприятия, регионального проекта, подпрограммы, основного мероприятия</t>
  </si>
  <si>
    <t>Оценка степени соответствия кассового исполнения запланированному уровню затрат, (%)</t>
  </si>
  <si>
    <t>План</t>
  </si>
  <si>
    <t>Кассовое исполнение</t>
  </si>
  <si>
    <t>Всего</t>
  </si>
  <si>
    <t>ОБ всего &lt;1&gt;</t>
  </si>
  <si>
    <t>МБ</t>
  </si>
  <si>
    <t>ИИ</t>
  </si>
  <si>
    <t>ОБ всего &lt;2&gt;</t>
  </si>
  <si>
    <t>ОБ (без ФБ)</t>
  </si>
  <si>
    <t xml:space="preserve">ФБ </t>
  </si>
  <si>
    <t>в том числе: всего по региональным проектам, реализуемым в рамках госпрограммы</t>
  </si>
  <si>
    <t>Всего по государственной программе Ненецкого автономного округа "Содействие занятости населения Ненецкого автономного округа"</t>
  </si>
  <si>
    <t>КУ НАО "Центр занятости населения"</t>
  </si>
  <si>
    <t>Основное мероприятие 1: Стимулирование работодателей на создание рабочих мест, в том числе специальных, для граждан, испытывающих трудности в поиске работы</t>
  </si>
  <si>
    <t>28.1.01.70110</t>
  </si>
  <si>
    <t>28.1.01.52900</t>
  </si>
  <si>
    <t>Возмещение затрат работодателю на создание рабочих мест для инвалидов молодого возраста</t>
  </si>
  <si>
    <t>Мероприятия по содействию трудоустройству отдельных категорий граждан</t>
  </si>
  <si>
    <t>Подпрограмма 2 "Содействие трудоустройству отдельных категорий граждан, проживающих на территории Ненецкого автономного округа"</t>
  </si>
  <si>
    <r>
      <t xml:space="preserve"> </t>
    </r>
    <r>
      <rPr>
        <b/>
        <sz val="11"/>
        <color indexed="8"/>
        <rFont val="Times New Roman"/>
        <family val="1"/>
        <charset val="204"/>
      </rPr>
      <t xml:space="preserve">Подпрограмма 5 «Обучение и дополнительное профессиональное образование граждан предпенсионного возраста» </t>
    </r>
  </si>
  <si>
    <t>Основное мероприятие 2. Организация профессионального обучения и дополнительного профессионального образования лиц предпенсионного возраста</t>
  </si>
  <si>
    <t>Основное мероприятие. 2 "Мероприятия, направленные на приобщение к труду детей и молодёжи"</t>
  </si>
  <si>
    <t>Департамент ЗТ и СЗН НАО, Департамент образования культуры и спорта НАО, Департамент цифрового развития, связи и массовых коммуникаций Ненецкого автономного округа</t>
  </si>
  <si>
    <t>Социальные выплаты безработным гражданам в соответствии с Законом Российской Федерации от 19.04.1991 N 1032-1 "О занятости населения в Российской Федерации"</t>
  </si>
  <si>
    <t>Расходы на обеспечение деятельности подведомственных казенных учреждений</t>
  </si>
  <si>
    <t>28.1.01.7Z010</t>
  </si>
  <si>
    <t>Информирование на рынке труда Ненецкого автономного округа</t>
  </si>
  <si>
    <t>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</si>
  <si>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28.1.01.7Z020</t>
  </si>
  <si>
    <t>Профессиональная подготовка, переподготовка и повышение квалификации безработных граждан</t>
  </si>
  <si>
    <t>28.1.01.7Z030</t>
  </si>
  <si>
    <t>Организация проведения оплачиваемых общественных работ</t>
  </si>
  <si>
    <t>28.1.01.7Z040</t>
  </si>
  <si>
    <t>Организация временного трудоустройства безработных граждан, испытывающих трудности в поиске работы</t>
  </si>
  <si>
    <t>28.1.01.7Z050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</si>
  <si>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</si>
  <si>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28.1.01.7Z070</t>
  </si>
  <si>
    <t>Содействие самозанятости безработных граждан</t>
  </si>
  <si>
    <t>28.1.01.7Z060</t>
  </si>
  <si>
    <t>Содействие гражданам в поиске подходящей работы, а работодателям в подборе необходимых работников</t>
  </si>
  <si>
    <t>28.1.01.7Z080</t>
  </si>
  <si>
    <t>Организация временного трудоустройства несовершеннолетних граждан в возрасте от 14 до 18 лет в свободное от учебы время</t>
  </si>
  <si>
    <t>Субсидии бюджетным учреждениям на организацию и проведение мероприятий, направленных на приобщение к труду детей в возрасте от 14 до 18 лет, в свободное от учёбы время</t>
  </si>
  <si>
    <t>28.1.02.70330</t>
  </si>
  <si>
    <t>28.1.02.7Z090</t>
  </si>
  <si>
    <t>28.1.02.7Z100</t>
  </si>
  <si>
    <t>Организация временного трудоустройства студентов, обучающихся по очной форме обучения в образовательных организациях высшего образования или профессиональных образовательных организациях, в свободное от учебы время</t>
  </si>
  <si>
    <t>Организация временного трудоустройства безработных граждан в возрасте от 18 до 20 лет из числа выпускников образовательных организаций среднего профессионального образования, ищущих работу впервые</t>
  </si>
  <si>
    <t>28.1.02.7Z110</t>
  </si>
  <si>
    <t xml:space="preserve"> Региональный проект Ненецкого автономного округа "Содействие занятости женщин - создание условий дошкольного образования для детей в возрасте до трёх лет"</t>
  </si>
  <si>
    <t>Переобучение и повышение квалификации женщин в период отпуска по уходу за ребёнком в возрасте до трёх лет</t>
  </si>
  <si>
    <t>28.1.P2.54610</t>
  </si>
  <si>
    <t xml:space="preserve">Участник: ГБУЗ НАО «Ненецкая окружная больница»  </t>
  </si>
  <si>
    <t xml:space="preserve">Участник: ГБУЗ НАО «Окружной противотуберкулёзный диспансер» </t>
  </si>
  <si>
    <t>Участник: ГБУЗ НАО «Центральная районная поликлиника Заполярного района Ненецкого автономного округа»</t>
  </si>
  <si>
    <t>Участник: ГБУСУ НАО «Пустозерский дом-интернат для престарелых и инвалидов»</t>
  </si>
  <si>
    <t>Участник: ГБУ СОН НАО «Комплексный центр социального обслуживания»</t>
  </si>
  <si>
    <t>Участник: ГБУ НАО для детей-сирот и детей, оставшихся без попечения родителей, «ЦССУ «Наш дом»»</t>
  </si>
  <si>
    <t>Департамент образования, культуры и спорта
Ненецкого автономного округа</t>
  </si>
  <si>
    <t>Департамент цифрового развития, связи и массовых коммуникаций Ненецкого автономного округа</t>
  </si>
  <si>
    <t>28.2.01.7Z120</t>
  </si>
  <si>
    <t>28.4.02.7Z130</t>
  </si>
  <si>
    <t>28.5.P3.52940</t>
  </si>
  <si>
    <t>КУ НАО "Центр занятости населения"; КУ НАО "Ненецкий информационно-аналитический центр"</t>
  </si>
  <si>
    <t>Основное мероприятие "Стимулирование работодателей к улучшению условий труда на рабочих местах"</t>
  </si>
  <si>
    <t>Организация и проведение профессиональных конкурсов</t>
  </si>
  <si>
    <t>28.6.01.7Z140</t>
  </si>
  <si>
    <t>Основное мероприятие "Информационное обеспечение и пропаганда охраны труда"</t>
  </si>
  <si>
    <t xml:space="preserve"> КУ НАО "Ненецкий информационно-аналитический центр"</t>
  </si>
  <si>
    <t>Обслуживание программного продукта</t>
  </si>
  <si>
    <t>28.6.02.7Z150</t>
  </si>
  <si>
    <t>28.7.01.R0860</t>
  </si>
  <si>
    <t>Подпрограмма 1 "Активная политика занятости и социальная поддержка безработных граждан"</t>
  </si>
  <si>
    <t>Подпрограмма 4 "Сопровождение инвалидов молодого возраста при получении профессионального образования и содействие в последующем трудоустройстве"</t>
  </si>
  <si>
    <t>Подпрограмма 6 "Улучшение условий и охраны труда в Ненецком автономном округе"</t>
  </si>
  <si>
    <t>Основное мероприятие 1 "Содействие занятости населения"</t>
  </si>
  <si>
    <t>Основное мероприятие 2. Содействие инвалидам молодого возраста в трудоустройстве</t>
  </si>
  <si>
    <t>Региональный проект Ненецкого автономного округа "Разработка и реализация программы системной поддержки и повышения качества жизни граждан старшего поколения"</t>
  </si>
  <si>
    <t>Социальная адаптация безработных граждан на рынке труда</t>
  </si>
  <si>
    <t>28.1.01.7Z160</t>
  </si>
  <si>
    <t>Отдельные мероприятия программы</t>
  </si>
  <si>
    <t>Реализация мероприятий, предусмотренных региональной программой переселения, включённой в Государственную программу по оказанию содействия добровольному переселению в Российскую Федерацию соотечественников, проживающих за рубежом ( 0311.27Ц00.R0860)</t>
  </si>
  <si>
    <t>Реализация мероприятий, предусмотренных региональной программой переселения, включённой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резервного фонда Правительства Российской Федерации ( 0311.27Ц00.R086F)</t>
  </si>
  <si>
    <t>Приложение 3</t>
  </si>
  <si>
    <t>Код целевой статьи расходов окружного бюджета</t>
  </si>
  <si>
    <t>ГП</t>
  </si>
  <si>
    <t>Ц/ПГП</t>
  </si>
  <si>
    <t>ОМ/П</t>
  </si>
  <si>
    <t>Объемы финансирования (тыс. руб.)</t>
  </si>
  <si>
    <t>в том числе:</t>
  </si>
  <si>
    <t>За счет всех источников (гр.12/6)</t>
  </si>
  <si>
    <t>За счет ОБ (гр.13/7)</t>
  </si>
  <si>
    <t xml:space="preserve">Всего по государственной программе </t>
  </si>
  <si>
    <t>х</t>
  </si>
  <si>
    <t>Ответственный исполнитель: Департамент здравоохранения, труда и социальной защиты населения Ненецкого автономного округа</t>
  </si>
  <si>
    <t>Участник: ГКУ НАО "Отделение социальной защиты населения"</t>
  </si>
  <si>
    <t>Ц</t>
  </si>
  <si>
    <t>00</t>
  </si>
  <si>
    <r>
      <rPr>
        <b/>
        <sz val="11"/>
        <color indexed="8"/>
        <rFont val="Times New Roman"/>
        <family val="1"/>
        <charset val="204"/>
      </rPr>
      <t xml:space="preserve">Сведения
о степени соответствия кассового исполнения средств,                                                                                                                                                                                                                                                                                                                                                             Ненецкого автономного округапредусмотренных на реализацию государственой программы, 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indexed="8"/>
        <rFont val="Times New Roman"/>
        <family val="1"/>
        <charset val="204"/>
      </rPr>
      <t>запланированному уровню затрат по государственной программе Ненецкого автономного округа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indexed="8"/>
        <rFont val="Times New Roman"/>
        <family val="1"/>
        <charset val="204"/>
      </rPr>
      <t>«Оказание содействия добровольному переселению в Ненецкий автономный округ соотечественников, проживающих за рубежом, на 2021-2024 годы»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indexed="8"/>
        <rFont val="Times New Roman"/>
        <family val="1"/>
        <charset val="204"/>
      </rPr>
      <t>за  2022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</si>
</sst>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" fontId="5" fillId="6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6" fontId="7" fillId="8" borderId="2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view="pageBreakPreview" topLeftCell="A4" zoomScaleNormal="100" zoomScaleSheetLayoutView="100" workbookViewId="0">
      <selection activeCell="S64" sqref="S64"/>
    </sheetView>
  </sheetViews>
  <sheetFormatPr defaultRowHeight="15" x14ac:dyDescent="0.25"/>
  <cols>
    <col min="1" max="1" width="6.7109375" style="9" customWidth="1"/>
    <col min="2" max="2" width="50.5703125" style="9" customWidth="1"/>
    <col min="3" max="3" width="7.5703125" style="9" customWidth="1"/>
    <col min="4" max="4" width="6.5703125" style="9" customWidth="1"/>
    <col min="5" max="5" width="7.140625" style="9" customWidth="1"/>
    <col min="6" max="6" width="15" style="9" hidden="1" customWidth="1"/>
    <col min="7" max="8" width="8.85546875" style="9" customWidth="1"/>
    <col min="9" max="9" width="9" style="9" customWidth="1"/>
    <col min="10" max="14" width="8.85546875" style="9" customWidth="1"/>
    <col min="15" max="15" width="9.5703125" style="9" customWidth="1"/>
    <col min="16" max="18" width="8.85546875" style="9" customWidth="1"/>
    <col min="19" max="20" width="10.140625" style="9" customWidth="1"/>
    <col min="21" max="16384" width="9.140625" style="9"/>
  </cols>
  <sheetData>
    <row r="1" spans="1:20" x14ac:dyDescent="0.25">
      <c r="R1" s="60" t="s">
        <v>86</v>
      </c>
      <c r="S1" s="60"/>
      <c r="T1" s="60"/>
    </row>
    <row r="2" spans="1:20" ht="48.75" customHeight="1" x14ac:dyDescent="0.25">
      <c r="A2" s="62" t="s">
        <v>101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48.7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0" hidden="1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idden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9" customHeight="1" x14ac:dyDescent="0.25">
      <c r="A9" s="65" t="s">
        <v>1</v>
      </c>
      <c r="B9" s="45" t="s">
        <v>2</v>
      </c>
      <c r="C9" s="46" t="s">
        <v>87</v>
      </c>
      <c r="D9" s="53"/>
      <c r="E9" s="54"/>
      <c r="F9" s="1"/>
      <c r="G9" s="61" t="s">
        <v>91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45" t="s">
        <v>3</v>
      </c>
      <c r="T9" s="45"/>
    </row>
    <row r="10" spans="1:20" ht="39" customHeight="1" x14ac:dyDescent="0.25">
      <c r="A10" s="65"/>
      <c r="B10" s="45"/>
      <c r="C10" s="55"/>
      <c r="D10" s="56"/>
      <c r="E10" s="57"/>
      <c r="F10" s="1"/>
      <c r="G10" s="45" t="s">
        <v>4</v>
      </c>
      <c r="H10" s="45"/>
      <c r="I10" s="45"/>
      <c r="J10" s="45"/>
      <c r="K10" s="45"/>
      <c r="L10" s="45"/>
      <c r="M10" s="45" t="s">
        <v>5</v>
      </c>
      <c r="N10" s="45"/>
      <c r="O10" s="45"/>
      <c r="P10" s="45"/>
      <c r="Q10" s="45"/>
      <c r="R10" s="45"/>
      <c r="S10" s="45"/>
      <c r="T10" s="45"/>
    </row>
    <row r="11" spans="1:20" ht="24.75" customHeight="1" x14ac:dyDescent="0.25">
      <c r="A11" s="65"/>
      <c r="B11" s="45"/>
      <c r="C11" s="55"/>
      <c r="D11" s="56"/>
      <c r="E11" s="57"/>
      <c r="F11" s="1"/>
      <c r="G11" s="45" t="s">
        <v>6</v>
      </c>
      <c r="H11" s="48" t="s">
        <v>92</v>
      </c>
      <c r="I11" s="52"/>
      <c r="J11" s="49"/>
      <c r="K11" s="45" t="s">
        <v>8</v>
      </c>
      <c r="L11" s="45" t="s">
        <v>9</v>
      </c>
      <c r="M11" s="45" t="s">
        <v>6</v>
      </c>
      <c r="N11" s="48" t="s">
        <v>92</v>
      </c>
      <c r="O11" s="52"/>
      <c r="P11" s="49"/>
      <c r="Q11" s="61" t="s">
        <v>8</v>
      </c>
      <c r="R11" s="45" t="s">
        <v>9</v>
      </c>
      <c r="S11" s="45" t="s">
        <v>93</v>
      </c>
      <c r="T11" s="45" t="s">
        <v>94</v>
      </c>
    </row>
    <row r="12" spans="1:20" ht="24.75" customHeight="1" x14ac:dyDescent="0.25">
      <c r="A12" s="65"/>
      <c r="B12" s="45"/>
      <c r="C12" s="55" t="s">
        <v>88</v>
      </c>
      <c r="D12" s="56" t="s">
        <v>89</v>
      </c>
      <c r="E12" s="57" t="s">
        <v>90</v>
      </c>
      <c r="F12" s="1"/>
      <c r="G12" s="45"/>
      <c r="H12" s="46" t="s">
        <v>7</v>
      </c>
      <c r="I12" s="45" t="s">
        <v>92</v>
      </c>
      <c r="J12" s="45"/>
      <c r="K12" s="45"/>
      <c r="L12" s="45"/>
      <c r="M12" s="45"/>
      <c r="N12" s="50" t="s">
        <v>10</v>
      </c>
      <c r="O12" s="48" t="s">
        <v>92</v>
      </c>
      <c r="P12" s="49"/>
      <c r="Q12" s="61"/>
      <c r="R12" s="45"/>
      <c r="S12" s="45"/>
      <c r="T12" s="45"/>
    </row>
    <row r="13" spans="1:20" ht="27" customHeight="1" x14ac:dyDescent="0.25">
      <c r="A13" s="65"/>
      <c r="B13" s="45"/>
      <c r="C13" s="47"/>
      <c r="D13" s="58"/>
      <c r="E13" s="59"/>
      <c r="F13" s="1"/>
      <c r="G13" s="45"/>
      <c r="H13" s="47"/>
      <c r="I13" s="1" t="s">
        <v>11</v>
      </c>
      <c r="J13" s="38" t="s">
        <v>12</v>
      </c>
      <c r="K13" s="45"/>
      <c r="L13" s="45"/>
      <c r="M13" s="45"/>
      <c r="N13" s="51"/>
      <c r="O13" s="1" t="s">
        <v>11</v>
      </c>
      <c r="P13" s="38" t="s">
        <v>12</v>
      </c>
      <c r="Q13" s="61"/>
      <c r="R13" s="45"/>
      <c r="S13" s="45"/>
      <c r="T13" s="45"/>
    </row>
    <row r="14" spans="1:20" ht="20.25" customHeight="1" x14ac:dyDescent="0.25">
      <c r="A14" s="3">
        <v>1</v>
      </c>
      <c r="B14" s="1">
        <v>2</v>
      </c>
      <c r="C14" s="1">
        <v>3</v>
      </c>
      <c r="D14" s="1">
        <v>4</v>
      </c>
      <c r="E14" s="1">
        <v>5</v>
      </c>
      <c r="F14" s="1"/>
      <c r="G14" s="1">
        <v>6</v>
      </c>
      <c r="H14" s="3">
        <v>7</v>
      </c>
      <c r="I14" s="1">
        <v>8</v>
      </c>
      <c r="J14" s="1">
        <v>9</v>
      </c>
      <c r="K14" s="1">
        <v>10</v>
      </c>
      <c r="L14" s="3">
        <v>11</v>
      </c>
      <c r="M14" s="3">
        <v>12</v>
      </c>
      <c r="N14" s="1">
        <v>13</v>
      </c>
      <c r="O14" s="1">
        <v>14</v>
      </c>
      <c r="P14" s="1">
        <v>15</v>
      </c>
      <c r="Q14" s="3">
        <v>16</v>
      </c>
      <c r="R14" s="1">
        <v>17</v>
      </c>
      <c r="S14" s="1">
        <v>18</v>
      </c>
      <c r="T14" s="1">
        <v>19</v>
      </c>
    </row>
    <row r="15" spans="1:20" s="5" customFormat="1" ht="47.45" hidden="1" customHeight="1" x14ac:dyDescent="0.25">
      <c r="A15" s="4">
        <v>1</v>
      </c>
      <c r="B15" s="12" t="s">
        <v>14</v>
      </c>
      <c r="C15" s="12"/>
      <c r="D15" s="12"/>
      <c r="E15" s="22"/>
      <c r="F15" s="22"/>
      <c r="G15" s="23">
        <f>H15+K15+L15</f>
        <v>23306.400000000001</v>
      </c>
      <c r="H15" s="23">
        <f>I15+J15</f>
        <v>23306.400000000001</v>
      </c>
      <c r="I15" s="23">
        <f>I17+I45+I48+I51+I54+I60</f>
        <v>9194.7000000000007</v>
      </c>
      <c r="J15" s="23">
        <f>J17+J45+J48+J51+J54+J60</f>
        <v>14111.7</v>
      </c>
      <c r="K15" s="23">
        <f>K17+K45+K48+K51+K54+K60</f>
        <v>0</v>
      </c>
      <c r="L15" s="23">
        <f>L17+L45+L48+L51+L54+L60</f>
        <v>0</v>
      </c>
      <c r="M15" s="23">
        <f>N15+Q15+R15</f>
        <v>20752.365000000002</v>
      </c>
      <c r="N15" s="23">
        <f>O15+P15</f>
        <v>20752.365000000002</v>
      </c>
      <c r="O15" s="23">
        <f>O17+O45+O48+O51+O54+O60</f>
        <v>8031.4877800000004</v>
      </c>
      <c r="P15" s="23">
        <f>P17+P45+P48+P51+P54+P60</f>
        <v>12720.87722</v>
      </c>
      <c r="Q15" s="23">
        <f>Q17+Q45+Q48+Q51+Q54+Q60</f>
        <v>0</v>
      </c>
      <c r="R15" s="23">
        <f>R17+R45+R48+R51+R54+R60</f>
        <v>0</v>
      </c>
      <c r="S15" s="30">
        <f>M15/G15</f>
        <v>0.89041486458655139</v>
      </c>
      <c r="T15" s="30">
        <f>N15/H15</f>
        <v>0.89041486458655139</v>
      </c>
    </row>
    <row r="16" spans="1:20" s="5" customFormat="1" ht="42.6" hidden="1" customHeight="1" x14ac:dyDescent="0.25">
      <c r="A16" s="4">
        <v>2</v>
      </c>
      <c r="B16" s="11" t="s">
        <v>13</v>
      </c>
      <c r="C16" s="11"/>
      <c r="D16" s="11"/>
      <c r="E16" s="11"/>
      <c r="F16" s="11"/>
      <c r="G16" s="24">
        <f>H16+K16+L16</f>
        <v>0</v>
      </c>
      <c r="H16" s="24">
        <f>I16+J16</f>
        <v>0</v>
      </c>
      <c r="I16" s="24">
        <f>I52+I43+I52</f>
        <v>0</v>
      </c>
      <c r="J16" s="24">
        <f>J52+J43+J52</f>
        <v>0</v>
      </c>
      <c r="K16" s="24">
        <f>K52+K43+K52</f>
        <v>0</v>
      </c>
      <c r="L16" s="24">
        <f>L52+L43+L52</f>
        <v>0</v>
      </c>
      <c r="M16" s="24">
        <f>N16+Q16+R16</f>
        <v>0</v>
      </c>
      <c r="N16" s="24">
        <f>O16+P16</f>
        <v>0</v>
      </c>
      <c r="O16" s="24">
        <f>O52+O43+O52</f>
        <v>0</v>
      </c>
      <c r="P16" s="24">
        <f>P52+P43+P52</f>
        <v>0</v>
      </c>
      <c r="Q16" s="24">
        <f>Q52+Q43+Q52</f>
        <v>0</v>
      </c>
      <c r="R16" s="24">
        <f>R52+R43+R52</f>
        <v>0</v>
      </c>
      <c r="S16" s="30">
        <v>0</v>
      </c>
      <c r="T16" s="30">
        <v>0</v>
      </c>
    </row>
    <row r="17" spans="1:20" s="5" customFormat="1" ht="52.15" hidden="1" customHeight="1" x14ac:dyDescent="0.25">
      <c r="A17" s="4">
        <v>3</v>
      </c>
      <c r="B17" s="21" t="s">
        <v>75</v>
      </c>
      <c r="C17" s="21"/>
      <c r="D17" s="21"/>
      <c r="E17" s="19" t="s">
        <v>15</v>
      </c>
      <c r="F17" s="19"/>
      <c r="G17" s="25">
        <f>H17+K17+L17</f>
        <v>22719.9</v>
      </c>
      <c r="H17" s="25">
        <f>I17+J17</f>
        <v>22719.9</v>
      </c>
      <c r="I17" s="25">
        <f>I18+I30</f>
        <v>8742.2000000000007</v>
      </c>
      <c r="J17" s="25">
        <f>J18+J30</f>
        <v>13977.7</v>
      </c>
      <c r="K17" s="25">
        <f>K18+K30</f>
        <v>0</v>
      </c>
      <c r="L17" s="25">
        <f>L18+L30</f>
        <v>0</v>
      </c>
      <c r="M17" s="25">
        <f>N17+Q17+R17</f>
        <v>20356.900000000001</v>
      </c>
      <c r="N17" s="25">
        <f>O17+P17</f>
        <v>20356.900000000001</v>
      </c>
      <c r="O17" s="25">
        <f>O18+O30</f>
        <v>7770</v>
      </c>
      <c r="P17" s="25">
        <f>P18+P30</f>
        <v>12586.9</v>
      </c>
      <c r="Q17" s="25">
        <f>Q18+Q30</f>
        <v>0</v>
      </c>
      <c r="R17" s="25">
        <f>R18+R30</f>
        <v>0</v>
      </c>
      <c r="S17" s="30">
        <f t="shared" ref="S17:T22" si="0">M17/G17</f>
        <v>0.89599426053811859</v>
      </c>
      <c r="T17" s="30">
        <f t="shared" si="0"/>
        <v>0.89599426053811859</v>
      </c>
    </row>
    <row r="18" spans="1:20" s="5" customFormat="1" ht="45.6" hidden="1" customHeight="1" x14ac:dyDescent="0.25">
      <c r="A18" s="4">
        <v>4</v>
      </c>
      <c r="B18" s="18" t="s">
        <v>78</v>
      </c>
      <c r="C18" s="18"/>
      <c r="D18" s="18"/>
      <c r="E18" s="16" t="s">
        <v>15</v>
      </c>
      <c r="F18" s="16"/>
      <c r="G18" s="26">
        <f>H18+K18+L18</f>
        <v>22157.7</v>
      </c>
      <c r="H18" s="26">
        <f>I18+J18</f>
        <v>22157.7</v>
      </c>
      <c r="I18" s="26">
        <f>I19+I20+I21+I22+I23+I24+I25+I26+I27+I28+I29</f>
        <v>8180</v>
      </c>
      <c r="J18" s="26">
        <f>J19+J20+J21+J22+J23+J24+J25+J26+J27+J28+J29</f>
        <v>13977.7</v>
      </c>
      <c r="K18" s="26">
        <f>K19+K20+K21+K22+K23+K24+K25+K26+K27+K28+K29</f>
        <v>0</v>
      </c>
      <c r="L18" s="26">
        <f>L19+L20+L21+L22+L23+L24+L25+L26+L27+L28+L29</f>
        <v>0</v>
      </c>
      <c r="M18" s="26">
        <f>N18+Q18+R18</f>
        <v>20345</v>
      </c>
      <c r="N18" s="26">
        <f>O18+P18</f>
        <v>20345</v>
      </c>
      <c r="O18" s="26">
        <f>O19+O20+O21+O22+O23+O24+O25+O26+O27+O28+O29</f>
        <v>7758.1</v>
      </c>
      <c r="P18" s="26">
        <f>P19+P20+P21+P22+P23+P24+P25+P26+P27+P28+P29</f>
        <v>12586.9</v>
      </c>
      <c r="Q18" s="26">
        <f>Q19+Q20+Q21+Q22+Q23+Q24+Q25+Q26+Q27+Q28+Q29</f>
        <v>0</v>
      </c>
      <c r="R18" s="26">
        <f>R19+R20+R21+R22+R23+R24+R25+R26+R27+R28+R29</f>
        <v>0</v>
      </c>
      <c r="S18" s="30">
        <f t="shared" si="0"/>
        <v>0.91819096747406093</v>
      </c>
      <c r="T18" s="30">
        <f t="shared" si="0"/>
        <v>0.91819096747406093</v>
      </c>
    </row>
    <row r="19" spans="1:20" s="5" customFormat="1" ht="66" hidden="1" customHeight="1" x14ac:dyDescent="0.25">
      <c r="A19" s="4">
        <v>5</v>
      </c>
      <c r="B19" s="15" t="s">
        <v>26</v>
      </c>
      <c r="C19" s="15"/>
      <c r="D19" s="15"/>
      <c r="E19" s="4" t="s">
        <v>15</v>
      </c>
      <c r="F19" s="4" t="s">
        <v>18</v>
      </c>
      <c r="G19" s="27">
        <f>H19+K19+L19</f>
        <v>13977.7</v>
      </c>
      <c r="H19" s="27">
        <f>I19+J19</f>
        <v>13977.7</v>
      </c>
      <c r="I19" s="27">
        <v>0</v>
      </c>
      <c r="J19" s="27">
        <v>13977.7</v>
      </c>
      <c r="K19" s="27">
        <v>0</v>
      </c>
      <c r="L19" s="27">
        <v>0</v>
      </c>
      <c r="M19" s="27">
        <f>N19+Q19+R19</f>
        <v>12586.9</v>
      </c>
      <c r="N19" s="27">
        <f>O19+P19</f>
        <v>12586.9</v>
      </c>
      <c r="O19" s="27">
        <v>0</v>
      </c>
      <c r="P19" s="27">
        <v>12586.9</v>
      </c>
      <c r="Q19" s="27">
        <v>0</v>
      </c>
      <c r="R19" s="27">
        <v>0</v>
      </c>
      <c r="S19" s="30">
        <f t="shared" si="0"/>
        <v>0.90049865142333851</v>
      </c>
      <c r="T19" s="30">
        <f t="shared" si="0"/>
        <v>0.90049865142333851</v>
      </c>
    </row>
    <row r="20" spans="1:20" s="5" customFormat="1" ht="78" hidden="1" customHeight="1" x14ac:dyDescent="0.25">
      <c r="A20" s="4">
        <v>6</v>
      </c>
      <c r="B20" s="15" t="s">
        <v>27</v>
      </c>
      <c r="C20" s="15"/>
      <c r="D20" s="15"/>
      <c r="E20" s="4" t="s">
        <v>15</v>
      </c>
      <c r="F20" s="4" t="s">
        <v>17</v>
      </c>
      <c r="G20" s="27">
        <f t="shared" ref="G20:G28" si="1">H20+K20+L20</f>
        <v>6320.4</v>
      </c>
      <c r="H20" s="27">
        <f t="shared" ref="H20:H28" si="2">I20+J20</f>
        <v>6320.4</v>
      </c>
      <c r="I20" s="27">
        <v>6320.4</v>
      </c>
      <c r="J20" s="27">
        <v>0</v>
      </c>
      <c r="K20" s="27">
        <v>0</v>
      </c>
      <c r="L20" s="27">
        <v>0</v>
      </c>
      <c r="M20" s="27">
        <f t="shared" ref="M20:M28" si="3">N20+Q20+R20</f>
        <v>5916.1</v>
      </c>
      <c r="N20" s="27">
        <f t="shared" ref="N20:N28" si="4">O20+P20</f>
        <v>5916.1</v>
      </c>
      <c r="O20" s="27">
        <v>5916.1</v>
      </c>
      <c r="P20" s="27">
        <v>0</v>
      </c>
      <c r="Q20" s="27">
        <v>0</v>
      </c>
      <c r="R20" s="27">
        <v>0</v>
      </c>
      <c r="S20" s="30">
        <f t="shared" si="0"/>
        <v>0.93603252958673511</v>
      </c>
      <c r="T20" s="30">
        <f t="shared" si="0"/>
        <v>0.93603252958673511</v>
      </c>
    </row>
    <row r="21" spans="1:20" s="5" customFormat="1" ht="60.6" hidden="1" customHeight="1" x14ac:dyDescent="0.25">
      <c r="A21" s="4">
        <v>7</v>
      </c>
      <c r="B21" s="8" t="s">
        <v>29</v>
      </c>
      <c r="C21" s="8"/>
      <c r="D21" s="8"/>
      <c r="E21" s="4" t="s">
        <v>15</v>
      </c>
      <c r="F21" s="4" t="s">
        <v>28</v>
      </c>
      <c r="G21" s="27">
        <f t="shared" si="1"/>
        <v>17</v>
      </c>
      <c r="H21" s="27">
        <f t="shared" si="2"/>
        <v>17</v>
      </c>
      <c r="I21" s="27">
        <v>17</v>
      </c>
      <c r="J21" s="27">
        <v>0</v>
      </c>
      <c r="K21" s="27">
        <v>0</v>
      </c>
      <c r="L21" s="27">
        <v>0</v>
      </c>
      <c r="M21" s="27">
        <f t="shared" si="3"/>
        <v>17</v>
      </c>
      <c r="N21" s="27">
        <f t="shared" si="4"/>
        <v>17</v>
      </c>
      <c r="O21" s="27">
        <v>17</v>
      </c>
      <c r="P21" s="27">
        <v>0</v>
      </c>
      <c r="Q21" s="27">
        <v>0</v>
      </c>
      <c r="R21" s="27">
        <v>0</v>
      </c>
      <c r="S21" s="30">
        <f t="shared" si="0"/>
        <v>1</v>
      </c>
      <c r="T21" s="30">
        <f t="shared" si="0"/>
        <v>1</v>
      </c>
    </row>
    <row r="22" spans="1:20" s="5" customFormat="1" ht="85.5" hidden="1" customHeight="1" x14ac:dyDescent="0.25">
      <c r="A22" s="4">
        <v>8</v>
      </c>
      <c r="B22" s="6" t="s">
        <v>30</v>
      </c>
      <c r="C22" s="6"/>
      <c r="D22" s="6"/>
      <c r="E22" s="4" t="s">
        <v>15</v>
      </c>
      <c r="F22" s="4" t="s">
        <v>31</v>
      </c>
      <c r="G22" s="27">
        <f t="shared" si="1"/>
        <v>35.1</v>
      </c>
      <c r="H22" s="27">
        <f t="shared" si="2"/>
        <v>35.1</v>
      </c>
      <c r="I22" s="27">
        <v>35.1</v>
      </c>
      <c r="J22" s="27">
        <v>0</v>
      </c>
      <c r="K22" s="27">
        <v>0</v>
      </c>
      <c r="L22" s="27">
        <v>0</v>
      </c>
      <c r="M22" s="27">
        <f t="shared" si="3"/>
        <v>22.7</v>
      </c>
      <c r="N22" s="27">
        <f t="shared" si="4"/>
        <v>22.7</v>
      </c>
      <c r="O22" s="27">
        <v>22.7</v>
      </c>
      <c r="P22" s="27">
        <v>0</v>
      </c>
      <c r="Q22" s="27">
        <v>0</v>
      </c>
      <c r="R22" s="27">
        <v>0</v>
      </c>
      <c r="S22" s="30">
        <f t="shared" si="0"/>
        <v>0.64672364672364668</v>
      </c>
      <c r="T22" s="30">
        <f t="shared" si="0"/>
        <v>0.64672364672364668</v>
      </c>
    </row>
    <row r="23" spans="1:20" s="5" customFormat="1" ht="81.75" hidden="1" customHeight="1" x14ac:dyDescent="0.25">
      <c r="A23" s="4">
        <v>9</v>
      </c>
      <c r="B23" s="7" t="s">
        <v>32</v>
      </c>
      <c r="C23" s="7"/>
      <c r="D23" s="7"/>
      <c r="E23" s="4" t="s">
        <v>15</v>
      </c>
      <c r="F23" s="4" t="s">
        <v>33</v>
      </c>
      <c r="G23" s="27">
        <f t="shared" si="1"/>
        <v>0</v>
      </c>
      <c r="H23" s="27">
        <f t="shared" si="2"/>
        <v>0</v>
      </c>
      <c r="I23" s="27">
        <v>0</v>
      </c>
      <c r="J23" s="27">
        <v>0</v>
      </c>
      <c r="K23" s="27">
        <v>0</v>
      </c>
      <c r="L23" s="27">
        <v>0</v>
      </c>
      <c r="M23" s="27">
        <f t="shared" si="3"/>
        <v>0</v>
      </c>
      <c r="N23" s="27">
        <f t="shared" si="4"/>
        <v>0</v>
      </c>
      <c r="O23" s="27">
        <v>0</v>
      </c>
      <c r="P23" s="27">
        <v>0</v>
      </c>
      <c r="Q23" s="27">
        <v>0</v>
      </c>
      <c r="R23" s="27">
        <v>0</v>
      </c>
      <c r="S23" s="30">
        <v>0</v>
      </c>
      <c r="T23" s="30">
        <v>0</v>
      </c>
    </row>
    <row r="24" spans="1:20" s="5" customFormat="1" ht="49.15" hidden="1" customHeight="1" x14ac:dyDescent="0.25">
      <c r="A24" s="4">
        <v>10</v>
      </c>
      <c r="B24" s="7" t="s">
        <v>34</v>
      </c>
      <c r="C24" s="7"/>
      <c r="D24" s="7"/>
      <c r="E24" s="4" t="s">
        <v>15</v>
      </c>
      <c r="F24" s="4" t="s">
        <v>35</v>
      </c>
      <c r="G24" s="27">
        <f t="shared" si="1"/>
        <v>177.5</v>
      </c>
      <c r="H24" s="27">
        <f t="shared" si="2"/>
        <v>177.5</v>
      </c>
      <c r="I24" s="27">
        <v>177.5</v>
      </c>
      <c r="J24" s="27">
        <v>0</v>
      </c>
      <c r="K24" s="27">
        <v>0</v>
      </c>
      <c r="L24" s="27">
        <v>0</v>
      </c>
      <c r="M24" s="27">
        <f t="shared" si="3"/>
        <v>177.5</v>
      </c>
      <c r="N24" s="27">
        <f t="shared" si="4"/>
        <v>177.5</v>
      </c>
      <c r="O24" s="27">
        <v>177.5</v>
      </c>
      <c r="P24" s="27">
        <v>0</v>
      </c>
      <c r="Q24" s="27">
        <v>0</v>
      </c>
      <c r="R24" s="27">
        <v>0</v>
      </c>
      <c r="S24" s="30">
        <f>M24/G24</f>
        <v>1</v>
      </c>
      <c r="T24" s="30">
        <f>N24/H24</f>
        <v>1</v>
      </c>
    </row>
    <row r="25" spans="1:20" s="5" customFormat="1" ht="79.900000000000006" hidden="1" customHeight="1" x14ac:dyDescent="0.25">
      <c r="A25" s="4">
        <v>11</v>
      </c>
      <c r="B25" s="6" t="s">
        <v>36</v>
      </c>
      <c r="C25" s="6"/>
      <c r="D25" s="6"/>
      <c r="E25" s="4" t="s">
        <v>15</v>
      </c>
      <c r="F25" s="4" t="s">
        <v>37</v>
      </c>
      <c r="G25" s="27">
        <f t="shared" si="1"/>
        <v>0</v>
      </c>
      <c r="H25" s="27">
        <f t="shared" si="2"/>
        <v>0</v>
      </c>
      <c r="I25" s="27">
        <v>0</v>
      </c>
      <c r="J25" s="27">
        <v>0</v>
      </c>
      <c r="K25" s="27">
        <v>0</v>
      </c>
      <c r="L25" s="27">
        <v>0</v>
      </c>
      <c r="M25" s="27">
        <f t="shared" si="3"/>
        <v>0</v>
      </c>
      <c r="N25" s="27">
        <f t="shared" si="4"/>
        <v>0</v>
      </c>
      <c r="O25" s="27">
        <v>0</v>
      </c>
      <c r="P25" s="27">
        <v>0</v>
      </c>
      <c r="Q25" s="27">
        <v>0</v>
      </c>
      <c r="R25" s="27">
        <v>0</v>
      </c>
      <c r="S25" s="30">
        <v>0</v>
      </c>
      <c r="T25" s="30">
        <v>0</v>
      </c>
    </row>
    <row r="26" spans="1:20" s="5" customFormat="1" ht="80.25" hidden="1" customHeight="1" x14ac:dyDescent="0.25">
      <c r="A26" s="4">
        <v>12</v>
      </c>
      <c r="B26" s="7" t="s">
        <v>40</v>
      </c>
      <c r="C26" s="7"/>
      <c r="D26" s="7"/>
      <c r="E26" s="4" t="s">
        <v>15</v>
      </c>
      <c r="F26" s="5" t="s">
        <v>41</v>
      </c>
      <c r="G26" s="27">
        <f t="shared" si="1"/>
        <v>1572.3</v>
      </c>
      <c r="H26" s="27">
        <f t="shared" si="2"/>
        <v>1572.3</v>
      </c>
      <c r="I26" s="27">
        <v>1572.3</v>
      </c>
      <c r="J26" s="27">
        <v>0</v>
      </c>
      <c r="K26" s="27">
        <v>0</v>
      </c>
      <c r="L26" s="27">
        <v>0</v>
      </c>
      <c r="M26" s="27">
        <f t="shared" si="3"/>
        <v>1572</v>
      </c>
      <c r="N26" s="27">
        <f t="shared" si="4"/>
        <v>1572</v>
      </c>
      <c r="O26" s="27">
        <v>1572</v>
      </c>
      <c r="P26" s="27">
        <v>0</v>
      </c>
      <c r="Q26" s="27">
        <v>0</v>
      </c>
      <c r="R26" s="27">
        <v>0</v>
      </c>
      <c r="S26" s="30">
        <f>M26/G26</f>
        <v>0.99980919671818358</v>
      </c>
      <c r="T26" s="30">
        <f>N26/H26</f>
        <v>0.99980919671818358</v>
      </c>
    </row>
    <row r="27" spans="1:20" s="5" customFormat="1" ht="69.75" hidden="1" customHeight="1" x14ac:dyDescent="0.25">
      <c r="A27" s="4">
        <v>13</v>
      </c>
      <c r="B27" s="7" t="s">
        <v>38</v>
      </c>
      <c r="C27" s="7"/>
      <c r="D27" s="7"/>
      <c r="E27" s="4" t="s">
        <v>15</v>
      </c>
      <c r="F27" s="4" t="s">
        <v>39</v>
      </c>
      <c r="G27" s="27">
        <f t="shared" si="1"/>
        <v>0</v>
      </c>
      <c r="H27" s="27">
        <f t="shared" si="2"/>
        <v>0</v>
      </c>
      <c r="I27" s="27">
        <v>0</v>
      </c>
      <c r="J27" s="27">
        <v>0</v>
      </c>
      <c r="K27" s="27">
        <v>0</v>
      </c>
      <c r="L27" s="27">
        <v>0</v>
      </c>
      <c r="M27" s="27">
        <f t="shared" si="3"/>
        <v>0</v>
      </c>
      <c r="N27" s="27">
        <f t="shared" si="4"/>
        <v>0</v>
      </c>
      <c r="O27" s="27">
        <v>0</v>
      </c>
      <c r="P27" s="27">
        <v>0</v>
      </c>
      <c r="Q27" s="27">
        <v>0</v>
      </c>
      <c r="R27" s="27">
        <v>0</v>
      </c>
      <c r="S27" s="30">
        <v>0</v>
      </c>
      <c r="T27" s="30">
        <v>0</v>
      </c>
    </row>
    <row r="28" spans="1:20" s="5" customFormat="1" ht="64.150000000000006" hidden="1" customHeight="1" x14ac:dyDescent="0.25">
      <c r="A28" s="4">
        <v>14</v>
      </c>
      <c r="B28" s="7" t="s">
        <v>42</v>
      </c>
      <c r="C28" s="7"/>
      <c r="D28" s="7"/>
      <c r="E28" s="4" t="s">
        <v>15</v>
      </c>
      <c r="F28" s="4" t="s">
        <v>43</v>
      </c>
      <c r="G28" s="27">
        <f t="shared" si="1"/>
        <v>0</v>
      </c>
      <c r="H28" s="27">
        <f t="shared" si="2"/>
        <v>0</v>
      </c>
      <c r="I28" s="27">
        <v>0</v>
      </c>
      <c r="J28" s="27">
        <v>0</v>
      </c>
      <c r="K28" s="27">
        <v>0</v>
      </c>
      <c r="L28" s="27">
        <v>0</v>
      </c>
      <c r="M28" s="27">
        <f t="shared" si="3"/>
        <v>0</v>
      </c>
      <c r="N28" s="27">
        <f t="shared" si="4"/>
        <v>0</v>
      </c>
      <c r="O28" s="27">
        <v>0</v>
      </c>
      <c r="P28" s="27">
        <v>0</v>
      </c>
      <c r="Q28" s="27">
        <v>0</v>
      </c>
      <c r="R28" s="27">
        <v>0</v>
      </c>
      <c r="S28" s="30">
        <v>0</v>
      </c>
      <c r="T28" s="30">
        <v>0</v>
      </c>
    </row>
    <row r="29" spans="1:20" s="5" customFormat="1" ht="64.150000000000006" hidden="1" customHeight="1" x14ac:dyDescent="0.25">
      <c r="A29" s="4">
        <v>15</v>
      </c>
      <c r="B29" s="7" t="s">
        <v>81</v>
      </c>
      <c r="C29" s="7"/>
      <c r="D29" s="7"/>
      <c r="E29" s="4" t="s">
        <v>15</v>
      </c>
      <c r="F29" s="4" t="s">
        <v>82</v>
      </c>
      <c r="G29" s="27">
        <f>H29+K29+L29</f>
        <v>57.7</v>
      </c>
      <c r="H29" s="27">
        <f>I29+J29</f>
        <v>57.7</v>
      </c>
      <c r="I29" s="27">
        <v>57.7</v>
      </c>
      <c r="J29" s="27">
        <v>0</v>
      </c>
      <c r="K29" s="27">
        <v>0</v>
      </c>
      <c r="L29" s="27">
        <v>0</v>
      </c>
      <c r="M29" s="27">
        <f>N29+Q29+R29</f>
        <v>52.8</v>
      </c>
      <c r="N29" s="27">
        <f>O29+P29</f>
        <v>52.8</v>
      </c>
      <c r="O29" s="27">
        <v>52.8</v>
      </c>
      <c r="P29" s="27">
        <v>0</v>
      </c>
      <c r="Q29" s="27">
        <v>0</v>
      </c>
      <c r="R29" s="27">
        <v>0</v>
      </c>
      <c r="S29" s="30">
        <f>M29/G29</f>
        <v>0.91507798960138642</v>
      </c>
      <c r="T29" s="30">
        <f>N29/H29</f>
        <v>0.91507798960138642</v>
      </c>
    </row>
    <row r="30" spans="1:20" s="5" customFormat="1" ht="181.9" hidden="1" customHeight="1" x14ac:dyDescent="0.25">
      <c r="A30" s="4"/>
      <c r="B30" s="18" t="s">
        <v>24</v>
      </c>
      <c r="C30" s="18"/>
      <c r="D30" s="18"/>
      <c r="E30" s="16" t="s">
        <v>25</v>
      </c>
      <c r="F30" s="16"/>
      <c r="G30" s="26">
        <f>H30+K30+L30</f>
        <v>562.20000000000005</v>
      </c>
      <c r="H30" s="26">
        <f>I30+J30</f>
        <v>562.20000000000005</v>
      </c>
      <c r="I30" s="26">
        <f>I31+I40+I41+I42+I43</f>
        <v>562.20000000000005</v>
      </c>
      <c r="J30" s="26">
        <f>J31+J40+J41+J42+J43</f>
        <v>0</v>
      </c>
      <c r="K30" s="26">
        <f>K31+K40+K41+K42+K43</f>
        <v>0</v>
      </c>
      <c r="L30" s="26">
        <f>L31+L40+L41+L42+L43</f>
        <v>0</v>
      </c>
      <c r="M30" s="26">
        <f>N30+Q30+R30</f>
        <v>11.9</v>
      </c>
      <c r="N30" s="26">
        <f>O30+P30</f>
        <v>11.9</v>
      </c>
      <c r="O30" s="26">
        <f>O31+O40+O41+O42+O43</f>
        <v>11.9</v>
      </c>
      <c r="P30" s="26">
        <f>P31+P40+P41+P42+P43</f>
        <v>0</v>
      </c>
      <c r="Q30" s="26">
        <f>Q31+Q40+Q41+Q42+Q43</f>
        <v>0</v>
      </c>
      <c r="R30" s="26">
        <f>R31+R40+R41+R42+R43</f>
        <v>0</v>
      </c>
      <c r="S30" s="31">
        <f>M30/G30</f>
        <v>2.1166844539309854E-2</v>
      </c>
      <c r="T30" s="31">
        <f>N30/H30</f>
        <v>2.1166844539309854E-2</v>
      </c>
    </row>
    <row r="31" spans="1:20" s="5" customFormat="1" ht="77.45" hidden="1" customHeight="1" x14ac:dyDescent="0.25">
      <c r="A31" s="4"/>
      <c r="B31" s="15" t="s">
        <v>45</v>
      </c>
      <c r="C31" s="15"/>
      <c r="D31" s="15"/>
      <c r="E31" s="17" t="s">
        <v>25</v>
      </c>
      <c r="F31" s="17" t="s">
        <v>46</v>
      </c>
      <c r="G31" s="28">
        <f>H31</f>
        <v>0</v>
      </c>
      <c r="H31" s="28">
        <f>I31+J31+K31+L31</f>
        <v>0</v>
      </c>
      <c r="I31" s="28">
        <f>I32+I33+I34+I35+I36+I37+I38+I39</f>
        <v>0</v>
      </c>
      <c r="J31" s="28">
        <f>J32+J33+J34+J35+J36+J37+J38+J39</f>
        <v>0</v>
      </c>
      <c r="K31" s="28">
        <f>K32+K33+K34+K35+K36+K37+K38+K39</f>
        <v>0</v>
      </c>
      <c r="L31" s="28">
        <f>L32+L33+L34+L35+L36+L37+L38+L39</f>
        <v>0</v>
      </c>
      <c r="M31" s="28">
        <f>N31+Q31+R31</f>
        <v>0</v>
      </c>
      <c r="N31" s="28">
        <f>O31+P31</f>
        <v>0</v>
      </c>
      <c r="O31" s="28">
        <f>O32+O33+O34+O35+O36+O37+O38+O39</f>
        <v>0</v>
      </c>
      <c r="P31" s="28">
        <f>P32+P33+P34+P35+P36+P37+P38+P39</f>
        <v>0</v>
      </c>
      <c r="Q31" s="28">
        <f>Q32+Q33+Q34+Q35+Q36+Q37+Q38+Q39</f>
        <v>0</v>
      </c>
      <c r="R31" s="28">
        <f>R32+R33+R34+R35+R36+R37+R38+R39</f>
        <v>0</v>
      </c>
      <c r="S31" s="31">
        <v>0</v>
      </c>
      <c r="T31" s="31">
        <v>0</v>
      </c>
    </row>
    <row r="32" spans="1:20" s="5" customFormat="1" ht="30" hidden="1" customHeight="1" x14ac:dyDescent="0.25">
      <c r="A32" s="4"/>
      <c r="B32" s="35" t="s">
        <v>55</v>
      </c>
      <c r="C32" s="35"/>
      <c r="D32" s="35"/>
      <c r="E32" s="17"/>
      <c r="F32" s="17"/>
      <c r="G32" s="28">
        <f t="shared" ref="G32:G39" si="5">H32</f>
        <v>0</v>
      </c>
      <c r="H32" s="28">
        <f t="shared" ref="H32:H39" si="6">I32+J32+K32+L32</f>
        <v>0</v>
      </c>
      <c r="I32" s="28">
        <v>0</v>
      </c>
      <c r="J32" s="28">
        <v>0</v>
      </c>
      <c r="K32" s="28">
        <v>0</v>
      </c>
      <c r="L32" s="28">
        <v>0</v>
      </c>
      <c r="M32" s="28">
        <f t="shared" ref="M32:M39" si="7">N32</f>
        <v>0</v>
      </c>
      <c r="N32" s="28">
        <f t="shared" ref="N32:N39" si="8">O32+P32+Q32+R32</f>
        <v>0</v>
      </c>
      <c r="O32" s="28">
        <v>0</v>
      </c>
      <c r="P32" s="28">
        <v>0</v>
      </c>
      <c r="Q32" s="28">
        <v>0</v>
      </c>
      <c r="R32" s="28">
        <v>0</v>
      </c>
      <c r="S32" s="31"/>
      <c r="T32" s="31"/>
    </row>
    <row r="33" spans="1:20" s="5" customFormat="1" ht="30" hidden="1" customHeight="1" x14ac:dyDescent="0.25">
      <c r="A33" s="4"/>
      <c r="B33" s="35" t="s">
        <v>56</v>
      </c>
      <c r="C33" s="35"/>
      <c r="D33" s="35"/>
      <c r="E33" s="17"/>
      <c r="F33" s="17"/>
      <c r="G33" s="28">
        <f t="shared" si="5"/>
        <v>0</v>
      </c>
      <c r="H33" s="28">
        <f t="shared" si="6"/>
        <v>0</v>
      </c>
      <c r="I33" s="28">
        <v>0</v>
      </c>
      <c r="J33" s="28">
        <v>0</v>
      </c>
      <c r="K33" s="28">
        <v>0</v>
      </c>
      <c r="L33" s="28">
        <v>0</v>
      </c>
      <c r="M33" s="28">
        <f t="shared" si="7"/>
        <v>0</v>
      </c>
      <c r="N33" s="28">
        <f t="shared" si="8"/>
        <v>0</v>
      </c>
      <c r="O33" s="28">
        <v>0</v>
      </c>
      <c r="P33" s="28">
        <v>0</v>
      </c>
      <c r="Q33" s="28">
        <v>0</v>
      </c>
      <c r="R33" s="28">
        <v>0</v>
      </c>
      <c r="S33" s="31"/>
      <c r="T33" s="31"/>
    </row>
    <row r="34" spans="1:20" s="5" customFormat="1" ht="30" hidden="1" customHeight="1" x14ac:dyDescent="0.25">
      <c r="A34" s="4"/>
      <c r="B34" s="35" t="s">
        <v>57</v>
      </c>
      <c r="C34" s="35"/>
      <c r="D34" s="35"/>
      <c r="E34" s="17"/>
      <c r="F34" s="17"/>
      <c r="G34" s="28">
        <f t="shared" si="5"/>
        <v>0</v>
      </c>
      <c r="H34" s="28">
        <f t="shared" si="6"/>
        <v>0</v>
      </c>
      <c r="I34" s="28">
        <v>0</v>
      </c>
      <c r="J34" s="28">
        <v>0</v>
      </c>
      <c r="K34" s="28">
        <v>0</v>
      </c>
      <c r="L34" s="28">
        <v>0</v>
      </c>
      <c r="M34" s="28">
        <f t="shared" si="7"/>
        <v>0</v>
      </c>
      <c r="N34" s="28">
        <f t="shared" si="8"/>
        <v>0</v>
      </c>
      <c r="O34" s="28">
        <v>0</v>
      </c>
      <c r="P34" s="28">
        <v>0</v>
      </c>
      <c r="Q34" s="28">
        <v>0</v>
      </c>
      <c r="R34" s="28">
        <v>0</v>
      </c>
      <c r="S34" s="31"/>
      <c r="T34" s="31"/>
    </row>
    <row r="35" spans="1:20" s="5" customFormat="1" ht="30" hidden="1" customHeight="1" x14ac:dyDescent="0.25">
      <c r="A35" s="4"/>
      <c r="B35" s="35" t="s">
        <v>58</v>
      </c>
      <c r="C35" s="35"/>
      <c r="D35" s="35"/>
      <c r="E35" s="17"/>
      <c r="F35" s="17"/>
      <c r="G35" s="28">
        <f t="shared" si="5"/>
        <v>0</v>
      </c>
      <c r="H35" s="28">
        <f t="shared" si="6"/>
        <v>0</v>
      </c>
      <c r="I35" s="28">
        <v>0</v>
      </c>
      <c r="J35" s="28">
        <v>0</v>
      </c>
      <c r="K35" s="28">
        <v>0</v>
      </c>
      <c r="L35" s="28">
        <v>0</v>
      </c>
      <c r="M35" s="28">
        <f t="shared" si="7"/>
        <v>0</v>
      </c>
      <c r="N35" s="28">
        <f t="shared" si="8"/>
        <v>0</v>
      </c>
      <c r="O35" s="28">
        <v>0</v>
      </c>
      <c r="P35" s="28">
        <v>0</v>
      </c>
      <c r="Q35" s="28">
        <v>0</v>
      </c>
      <c r="R35" s="28">
        <v>0</v>
      </c>
      <c r="S35" s="31"/>
      <c r="T35" s="31"/>
    </row>
    <row r="36" spans="1:20" s="5" customFormat="1" ht="30" hidden="1" customHeight="1" x14ac:dyDescent="0.25">
      <c r="A36" s="4"/>
      <c r="B36" s="35" t="s">
        <v>59</v>
      </c>
      <c r="C36" s="35"/>
      <c r="D36" s="35"/>
      <c r="E36" s="17"/>
      <c r="F36" s="17"/>
      <c r="G36" s="28">
        <f t="shared" si="5"/>
        <v>0</v>
      </c>
      <c r="H36" s="28">
        <f t="shared" si="6"/>
        <v>0</v>
      </c>
      <c r="I36" s="28">
        <v>0</v>
      </c>
      <c r="J36" s="28">
        <v>0</v>
      </c>
      <c r="K36" s="28">
        <v>0</v>
      </c>
      <c r="L36" s="28">
        <v>0</v>
      </c>
      <c r="M36" s="28">
        <f t="shared" si="7"/>
        <v>0</v>
      </c>
      <c r="N36" s="28">
        <f t="shared" si="8"/>
        <v>0</v>
      </c>
      <c r="O36" s="28">
        <v>0</v>
      </c>
      <c r="P36" s="28">
        <v>0</v>
      </c>
      <c r="Q36" s="28">
        <v>0</v>
      </c>
      <c r="R36" s="28">
        <v>0</v>
      </c>
      <c r="S36" s="31"/>
      <c r="T36" s="31"/>
    </row>
    <row r="37" spans="1:20" s="5" customFormat="1" ht="30" hidden="1" customHeight="1" x14ac:dyDescent="0.25">
      <c r="A37" s="4"/>
      <c r="B37" s="35" t="s">
        <v>60</v>
      </c>
      <c r="C37" s="35"/>
      <c r="D37" s="35"/>
      <c r="E37" s="17"/>
      <c r="F37" s="17"/>
      <c r="G37" s="28">
        <f t="shared" si="5"/>
        <v>0</v>
      </c>
      <c r="H37" s="28">
        <f t="shared" si="6"/>
        <v>0</v>
      </c>
      <c r="I37" s="28">
        <v>0</v>
      </c>
      <c r="J37" s="28">
        <v>0</v>
      </c>
      <c r="K37" s="28">
        <v>0</v>
      </c>
      <c r="L37" s="28">
        <v>0</v>
      </c>
      <c r="M37" s="28">
        <f t="shared" si="7"/>
        <v>0</v>
      </c>
      <c r="N37" s="28">
        <f t="shared" si="8"/>
        <v>0</v>
      </c>
      <c r="O37" s="28">
        <v>0</v>
      </c>
      <c r="P37" s="28">
        <v>0</v>
      </c>
      <c r="Q37" s="28">
        <v>0</v>
      </c>
      <c r="R37" s="28">
        <v>0</v>
      </c>
      <c r="S37" s="31"/>
      <c r="T37" s="31"/>
    </row>
    <row r="38" spans="1:20" s="5" customFormat="1" ht="30" hidden="1" customHeight="1" x14ac:dyDescent="0.25">
      <c r="A38" s="4"/>
      <c r="B38" s="15" t="s">
        <v>61</v>
      </c>
      <c r="C38" s="15"/>
      <c r="D38" s="15"/>
      <c r="E38" s="17"/>
      <c r="F38" s="17"/>
      <c r="G38" s="28">
        <f t="shared" si="5"/>
        <v>0</v>
      </c>
      <c r="H38" s="28">
        <f t="shared" si="6"/>
        <v>0</v>
      </c>
      <c r="I38" s="28">
        <v>0</v>
      </c>
      <c r="J38" s="28">
        <v>0</v>
      </c>
      <c r="K38" s="28">
        <v>0</v>
      </c>
      <c r="L38" s="28">
        <v>0</v>
      </c>
      <c r="M38" s="28">
        <f t="shared" si="7"/>
        <v>0</v>
      </c>
      <c r="N38" s="28">
        <f t="shared" si="8"/>
        <v>0</v>
      </c>
      <c r="O38" s="28">
        <v>0</v>
      </c>
      <c r="P38" s="28">
        <v>0</v>
      </c>
      <c r="Q38" s="28">
        <v>0</v>
      </c>
      <c r="R38" s="28">
        <v>0</v>
      </c>
      <c r="S38" s="31"/>
      <c r="T38" s="31"/>
    </row>
    <row r="39" spans="1:20" s="5" customFormat="1" ht="30" hidden="1" customHeight="1" x14ac:dyDescent="0.25">
      <c r="A39" s="4"/>
      <c r="B39" s="15" t="s">
        <v>62</v>
      </c>
      <c r="C39" s="15"/>
      <c r="D39" s="15"/>
      <c r="E39" s="17"/>
      <c r="F39" s="17"/>
      <c r="G39" s="28">
        <f t="shared" si="5"/>
        <v>0</v>
      </c>
      <c r="H39" s="28">
        <f t="shared" si="6"/>
        <v>0</v>
      </c>
      <c r="I39" s="28">
        <v>0</v>
      </c>
      <c r="J39" s="28">
        <v>0</v>
      </c>
      <c r="K39" s="28">
        <v>0</v>
      </c>
      <c r="L39" s="28">
        <v>0</v>
      </c>
      <c r="M39" s="28">
        <f t="shared" si="7"/>
        <v>0</v>
      </c>
      <c r="N39" s="28">
        <f t="shared" si="8"/>
        <v>0</v>
      </c>
      <c r="O39" s="28">
        <v>0</v>
      </c>
      <c r="P39" s="28">
        <v>0</v>
      </c>
      <c r="Q39" s="28">
        <v>0</v>
      </c>
      <c r="R39" s="28">
        <v>0</v>
      </c>
      <c r="S39" s="31"/>
      <c r="T39" s="31"/>
    </row>
    <row r="40" spans="1:20" s="5" customFormat="1" ht="77.45" hidden="1" customHeight="1" x14ac:dyDescent="0.25">
      <c r="A40" s="4"/>
      <c r="B40" s="7" t="s">
        <v>44</v>
      </c>
      <c r="C40" s="7"/>
      <c r="D40" s="7"/>
      <c r="E40" s="4" t="s">
        <v>15</v>
      </c>
      <c r="F40" s="17" t="s">
        <v>47</v>
      </c>
      <c r="G40" s="28">
        <f>H40</f>
        <v>562.20000000000005</v>
      </c>
      <c r="H40" s="28">
        <f>I40+J40+K40+L40</f>
        <v>562.20000000000005</v>
      </c>
      <c r="I40" s="28">
        <v>562.20000000000005</v>
      </c>
      <c r="J40" s="28">
        <v>0</v>
      </c>
      <c r="K40" s="28">
        <v>0</v>
      </c>
      <c r="L40" s="28">
        <v>0</v>
      </c>
      <c r="M40" s="28">
        <f>N40+Q40+R40</f>
        <v>11.9</v>
      </c>
      <c r="N40" s="28">
        <f>O40+P40</f>
        <v>11.9</v>
      </c>
      <c r="O40" s="28">
        <v>11.9</v>
      </c>
      <c r="P40" s="28">
        <v>0</v>
      </c>
      <c r="Q40" s="28">
        <v>0</v>
      </c>
      <c r="R40" s="28">
        <v>0</v>
      </c>
      <c r="S40" s="31">
        <f>M40/G40</f>
        <v>2.1166844539309854E-2</v>
      </c>
      <c r="T40" s="31">
        <f>N40/H40</f>
        <v>2.1166844539309854E-2</v>
      </c>
    </row>
    <row r="41" spans="1:20" s="5" customFormat="1" ht="91.5" hidden="1" customHeight="1" x14ac:dyDescent="0.25">
      <c r="A41" s="4"/>
      <c r="B41" s="7" t="s">
        <v>49</v>
      </c>
      <c r="C41" s="7"/>
      <c r="D41" s="7"/>
      <c r="E41" s="4" t="s">
        <v>15</v>
      </c>
      <c r="F41" s="17" t="s">
        <v>48</v>
      </c>
      <c r="G41" s="28">
        <f>H41</f>
        <v>0</v>
      </c>
      <c r="H41" s="28">
        <f>I41+J41+K41+L41</f>
        <v>0</v>
      </c>
      <c r="I41" s="28">
        <v>0</v>
      </c>
      <c r="J41" s="28">
        <v>0</v>
      </c>
      <c r="K41" s="28">
        <v>0</v>
      </c>
      <c r="L41" s="28">
        <v>0</v>
      </c>
      <c r="M41" s="28">
        <f>N41+Q41+R41</f>
        <v>0</v>
      </c>
      <c r="N41" s="28">
        <f>O41+P41</f>
        <v>0</v>
      </c>
      <c r="O41" s="28">
        <v>0</v>
      </c>
      <c r="P41" s="28">
        <v>0</v>
      </c>
      <c r="Q41" s="28">
        <v>0</v>
      </c>
      <c r="R41" s="28">
        <v>0</v>
      </c>
      <c r="S41" s="31">
        <v>0</v>
      </c>
      <c r="T41" s="31">
        <v>0</v>
      </c>
    </row>
    <row r="42" spans="1:20" s="5" customFormat="1" ht="77.45" hidden="1" customHeight="1" x14ac:dyDescent="0.25">
      <c r="A42" s="4"/>
      <c r="B42" s="7" t="s">
        <v>50</v>
      </c>
      <c r="C42" s="7"/>
      <c r="D42" s="7"/>
      <c r="E42" s="4" t="s">
        <v>15</v>
      </c>
      <c r="F42" s="17" t="s">
        <v>51</v>
      </c>
      <c r="G42" s="28">
        <f>H42</f>
        <v>0</v>
      </c>
      <c r="H42" s="28">
        <f>I42+J42+K42+L42</f>
        <v>0</v>
      </c>
      <c r="I42" s="28">
        <v>0</v>
      </c>
      <c r="J42" s="28">
        <v>0</v>
      </c>
      <c r="K42" s="28">
        <v>0</v>
      </c>
      <c r="L42" s="28">
        <v>0</v>
      </c>
      <c r="M42" s="28">
        <f>N42+Q42+R42</f>
        <v>0</v>
      </c>
      <c r="N42" s="28">
        <f>O42+P42</f>
        <v>0</v>
      </c>
      <c r="O42" s="28">
        <v>0</v>
      </c>
      <c r="P42" s="28">
        <v>0</v>
      </c>
      <c r="Q42" s="28">
        <v>0</v>
      </c>
      <c r="R42" s="28">
        <v>0</v>
      </c>
      <c r="S42" s="31">
        <v>0</v>
      </c>
      <c r="T42" s="31">
        <v>0</v>
      </c>
    </row>
    <row r="43" spans="1:20" s="5" customFormat="1" ht="77.45" hidden="1" customHeight="1" x14ac:dyDescent="0.25">
      <c r="A43" s="32"/>
      <c r="B43" s="33" t="s">
        <v>52</v>
      </c>
      <c r="C43" s="33"/>
      <c r="D43" s="33"/>
      <c r="E43" s="32" t="s">
        <v>15</v>
      </c>
      <c r="F43" s="32"/>
      <c r="G43" s="34">
        <f>H43+K43+L43</f>
        <v>0</v>
      </c>
      <c r="H43" s="34">
        <f>I43+J43</f>
        <v>0</v>
      </c>
      <c r="I43" s="34">
        <f>I44</f>
        <v>0</v>
      </c>
      <c r="J43" s="34">
        <f>J44</f>
        <v>0</v>
      </c>
      <c r="K43" s="34">
        <f>K44</f>
        <v>0</v>
      </c>
      <c r="L43" s="34">
        <f>L44</f>
        <v>0</v>
      </c>
      <c r="M43" s="34">
        <f>N43+Q43+R43</f>
        <v>0</v>
      </c>
      <c r="N43" s="34">
        <f>O43+P43</f>
        <v>0</v>
      </c>
      <c r="O43" s="34">
        <f>O44</f>
        <v>0</v>
      </c>
      <c r="P43" s="34">
        <f>P44</f>
        <v>0</v>
      </c>
      <c r="Q43" s="34">
        <f>Q44</f>
        <v>0</v>
      </c>
      <c r="R43" s="34">
        <f>R44</f>
        <v>0</v>
      </c>
      <c r="S43" s="31">
        <v>0</v>
      </c>
      <c r="T43" s="31">
        <v>0</v>
      </c>
    </row>
    <row r="44" spans="1:20" s="5" customFormat="1" ht="77.45" hidden="1" customHeight="1" x14ac:dyDescent="0.25">
      <c r="A44" s="4"/>
      <c r="B44" s="7" t="s">
        <v>53</v>
      </c>
      <c r="C44" s="7"/>
      <c r="D44" s="7"/>
      <c r="E44" s="4" t="s">
        <v>15</v>
      </c>
      <c r="F44" s="17" t="s">
        <v>54</v>
      </c>
      <c r="G44" s="28">
        <f>H44+K44+L44</f>
        <v>0</v>
      </c>
      <c r="H44" s="28">
        <f>I44+J44</f>
        <v>0</v>
      </c>
      <c r="I44" s="28">
        <v>0</v>
      </c>
      <c r="J44" s="28">
        <v>0</v>
      </c>
      <c r="K44" s="28">
        <v>0</v>
      </c>
      <c r="L44" s="28">
        <v>0</v>
      </c>
      <c r="M44" s="28">
        <f>N44+Q44+R44</f>
        <v>0</v>
      </c>
      <c r="N44" s="28">
        <f>O44+P44</f>
        <v>0</v>
      </c>
      <c r="O44" s="28">
        <v>0</v>
      </c>
      <c r="P44" s="28">
        <v>0</v>
      </c>
      <c r="Q44" s="28">
        <v>0</v>
      </c>
      <c r="R44" s="28">
        <v>0</v>
      </c>
      <c r="S44" s="31">
        <v>0</v>
      </c>
      <c r="T44" s="31">
        <v>0</v>
      </c>
    </row>
    <row r="45" spans="1:20" s="5" customFormat="1" ht="65.45" hidden="1" customHeight="1" x14ac:dyDescent="0.25">
      <c r="A45" s="4">
        <v>18</v>
      </c>
      <c r="B45" s="29" t="s">
        <v>21</v>
      </c>
      <c r="C45" s="29"/>
      <c r="D45" s="29"/>
      <c r="E45" s="19" t="s">
        <v>15</v>
      </c>
      <c r="F45" s="19"/>
      <c r="G45" s="25">
        <f t="shared" ref="G45:G53" si="9">H45+K45+L45</f>
        <v>380.6</v>
      </c>
      <c r="H45" s="25">
        <f t="shared" ref="H45:H53" si="10">I45+J45</f>
        <v>380.6</v>
      </c>
      <c r="I45" s="25">
        <f t="shared" ref="I45:L46" si="11">I46</f>
        <v>380.6</v>
      </c>
      <c r="J45" s="25">
        <f t="shared" si="11"/>
        <v>0</v>
      </c>
      <c r="K45" s="25">
        <f t="shared" si="11"/>
        <v>0</v>
      </c>
      <c r="L45" s="25">
        <f t="shared" si="11"/>
        <v>0</v>
      </c>
      <c r="M45" s="25">
        <f t="shared" ref="M45:M53" si="12">N45+Q45+R45</f>
        <v>189.6</v>
      </c>
      <c r="N45" s="25">
        <f t="shared" ref="N45:N53" si="13">O45+P45</f>
        <v>189.6</v>
      </c>
      <c r="O45" s="25">
        <f t="shared" ref="O45:R46" si="14">O46</f>
        <v>189.6</v>
      </c>
      <c r="P45" s="25">
        <f t="shared" si="14"/>
        <v>0</v>
      </c>
      <c r="Q45" s="25">
        <f t="shared" si="14"/>
        <v>0</v>
      </c>
      <c r="R45" s="25">
        <f t="shared" si="14"/>
        <v>0</v>
      </c>
      <c r="S45" s="30">
        <f t="shared" ref="S45:T47" si="15">M45/G45</f>
        <v>0.4981607987388334</v>
      </c>
      <c r="T45" s="30">
        <f t="shared" si="15"/>
        <v>0.4981607987388334</v>
      </c>
    </row>
    <row r="46" spans="1:20" s="5" customFormat="1" ht="60" hidden="1" customHeight="1" x14ac:dyDescent="0.25">
      <c r="A46" s="4">
        <v>19</v>
      </c>
      <c r="B46" s="18" t="s">
        <v>16</v>
      </c>
      <c r="C46" s="18"/>
      <c r="D46" s="18"/>
      <c r="E46" s="16" t="s">
        <v>15</v>
      </c>
      <c r="F46" s="16"/>
      <c r="G46" s="26">
        <f t="shared" si="9"/>
        <v>380.6</v>
      </c>
      <c r="H46" s="26">
        <f t="shared" si="10"/>
        <v>380.6</v>
      </c>
      <c r="I46" s="26">
        <f t="shared" si="11"/>
        <v>380.6</v>
      </c>
      <c r="J46" s="26">
        <f t="shared" si="11"/>
        <v>0</v>
      </c>
      <c r="K46" s="26">
        <f t="shared" si="11"/>
        <v>0</v>
      </c>
      <c r="L46" s="26">
        <f t="shared" si="11"/>
        <v>0</v>
      </c>
      <c r="M46" s="26">
        <f t="shared" si="12"/>
        <v>189.6</v>
      </c>
      <c r="N46" s="26">
        <f t="shared" si="13"/>
        <v>189.6</v>
      </c>
      <c r="O46" s="26">
        <f t="shared" si="14"/>
        <v>189.6</v>
      </c>
      <c r="P46" s="26">
        <f t="shared" si="14"/>
        <v>0</v>
      </c>
      <c r="Q46" s="26">
        <f t="shared" si="14"/>
        <v>0</v>
      </c>
      <c r="R46" s="26">
        <f t="shared" si="14"/>
        <v>0</v>
      </c>
      <c r="S46" s="30">
        <f t="shared" si="15"/>
        <v>0.4981607987388334</v>
      </c>
      <c r="T46" s="30">
        <f t="shared" si="15"/>
        <v>0.4981607987388334</v>
      </c>
    </row>
    <row r="47" spans="1:20" s="5" customFormat="1" ht="39.6" hidden="1" customHeight="1" x14ac:dyDescent="0.25">
      <c r="A47" s="4">
        <v>20</v>
      </c>
      <c r="B47" s="15" t="s">
        <v>20</v>
      </c>
      <c r="C47" s="15"/>
      <c r="D47" s="15"/>
      <c r="E47" s="4" t="s">
        <v>15</v>
      </c>
      <c r="F47" s="17" t="s">
        <v>63</v>
      </c>
      <c r="G47" s="28">
        <f t="shared" si="9"/>
        <v>380.6</v>
      </c>
      <c r="H47" s="28">
        <f t="shared" si="10"/>
        <v>380.6</v>
      </c>
      <c r="I47" s="28">
        <v>380.6</v>
      </c>
      <c r="J47" s="28">
        <v>0</v>
      </c>
      <c r="K47" s="28">
        <v>0</v>
      </c>
      <c r="L47" s="28">
        <v>0</v>
      </c>
      <c r="M47" s="28">
        <f t="shared" si="12"/>
        <v>189.6</v>
      </c>
      <c r="N47" s="28">
        <f t="shared" si="13"/>
        <v>189.6</v>
      </c>
      <c r="O47" s="28">
        <v>189.6</v>
      </c>
      <c r="P47" s="28">
        <v>0</v>
      </c>
      <c r="Q47" s="28">
        <v>0</v>
      </c>
      <c r="R47" s="28">
        <v>0</v>
      </c>
      <c r="S47" s="30">
        <f t="shared" si="15"/>
        <v>0.4981607987388334</v>
      </c>
      <c r="T47" s="30">
        <f t="shared" si="15"/>
        <v>0.4981607987388334</v>
      </c>
    </row>
    <row r="48" spans="1:20" s="5" customFormat="1" ht="64.900000000000006" hidden="1" customHeight="1" x14ac:dyDescent="0.25">
      <c r="A48" s="4">
        <v>21</v>
      </c>
      <c r="B48" s="21" t="s">
        <v>76</v>
      </c>
      <c r="C48" s="21"/>
      <c r="D48" s="21"/>
      <c r="E48" s="19" t="s">
        <v>15</v>
      </c>
      <c r="F48" s="19"/>
      <c r="G48" s="25">
        <f t="shared" si="9"/>
        <v>0</v>
      </c>
      <c r="H48" s="25">
        <f t="shared" si="10"/>
        <v>0</v>
      </c>
      <c r="I48" s="25">
        <f t="shared" ref="I48:L49" si="16">I49</f>
        <v>0</v>
      </c>
      <c r="J48" s="25">
        <f t="shared" si="16"/>
        <v>0</v>
      </c>
      <c r="K48" s="25">
        <f t="shared" si="16"/>
        <v>0</v>
      </c>
      <c r="L48" s="25">
        <f t="shared" si="16"/>
        <v>0</v>
      </c>
      <c r="M48" s="25">
        <f t="shared" si="12"/>
        <v>0</v>
      </c>
      <c r="N48" s="25">
        <f t="shared" si="13"/>
        <v>0</v>
      </c>
      <c r="O48" s="25">
        <f t="shared" ref="O48:R49" si="17">O49</f>
        <v>0</v>
      </c>
      <c r="P48" s="25">
        <f t="shared" si="17"/>
        <v>0</v>
      </c>
      <c r="Q48" s="25">
        <f t="shared" si="17"/>
        <v>0</v>
      </c>
      <c r="R48" s="25">
        <f t="shared" si="17"/>
        <v>0</v>
      </c>
      <c r="S48" s="30">
        <v>0</v>
      </c>
      <c r="T48" s="30">
        <v>0</v>
      </c>
    </row>
    <row r="49" spans="1:20" s="5" customFormat="1" ht="50.45" hidden="1" customHeight="1" x14ac:dyDescent="0.25">
      <c r="A49" s="4">
        <v>22</v>
      </c>
      <c r="B49" s="20" t="s">
        <v>79</v>
      </c>
      <c r="C49" s="20"/>
      <c r="D49" s="20"/>
      <c r="E49" s="16" t="s">
        <v>15</v>
      </c>
      <c r="F49" s="16"/>
      <c r="G49" s="26">
        <f t="shared" si="9"/>
        <v>0</v>
      </c>
      <c r="H49" s="26">
        <f t="shared" si="10"/>
        <v>0</v>
      </c>
      <c r="I49" s="26">
        <f t="shared" si="16"/>
        <v>0</v>
      </c>
      <c r="J49" s="26">
        <f t="shared" si="16"/>
        <v>0</v>
      </c>
      <c r="K49" s="26">
        <f t="shared" si="16"/>
        <v>0</v>
      </c>
      <c r="L49" s="26">
        <f t="shared" si="16"/>
        <v>0</v>
      </c>
      <c r="M49" s="26">
        <f t="shared" si="12"/>
        <v>0</v>
      </c>
      <c r="N49" s="26">
        <f t="shared" si="13"/>
        <v>0</v>
      </c>
      <c r="O49" s="26">
        <f t="shared" si="17"/>
        <v>0</v>
      </c>
      <c r="P49" s="26">
        <f t="shared" si="17"/>
        <v>0</v>
      </c>
      <c r="Q49" s="26">
        <f t="shared" si="17"/>
        <v>0</v>
      </c>
      <c r="R49" s="26">
        <f t="shared" si="17"/>
        <v>0</v>
      </c>
      <c r="S49" s="30">
        <v>0</v>
      </c>
      <c r="T49" s="30">
        <v>0</v>
      </c>
    </row>
    <row r="50" spans="1:20" s="5" customFormat="1" ht="37.15" hidden="1" customHeight="1" x14ac:dyDescent="0.25">
      <c r="A50" s="4">
        <v>23</v>
      </c>
      <c r="B50" s="13" t="s">
        <v>19</v>
      </c>
      <c r="C50" s="13"/>
      <c r="D50" s="13"/>
      <c r="E50" s="4" t="s">
        <v>15</v>
      </c>
      <c r="F50" s="17" t="s">
        <v>64</v>
      </c>
      <c r="G50" s="28">
        <f t="shared" si="9"/>
        <v>0</v>
      </c>
      <c r="H50" s="28">
        <f t="shared" si="10"/>
        <v>0</v>
      </c>
      <c r="I50" s="28">
        <v>0</v>
      </c>
      <c r="J50" s="28">
        <v>0</v>
      </c>
      <c r="K50" s="28">
        <v>0</v>
      </c>
      <c r="L50" s="28">
        <v>0</v>
      </c>
      <c r="M50" s="28">
        <f t="shared" si="12"/>
        <v>0</v>
      </c>
      <c r="N50" s="28">
        <f t="shared" si="13"/>
        <v>0</v>
      </c>
      <c r="O50" s="28">
        <v>0</v>
      </c>
      <c r="P50" s="28">
        <v>0</v>
      </c>
      <c r="Q50" s="28">
        <v>0</v>
      </c>
      <c r="R50" s="28">
        <v>0</v>
      </c>
      <c r="S50" s="30">
        <v>0</v>
      </c>
      <c r="T50" s="30">
        <v>0</v>
      </c>
    </row>
    <row r="51" spans="1:20" s="5" customFormat="1" ht="57.6" hidden="1" customHeight="1" x14ac:dyDescent="0.25">
      <c r="A51" s="4">
        <v>24</v>
      </c>
      <c r="B51" s="14" t="s">
        <v>22</v>
      </c>
      <c r="C51" s="14"/>
      <c r="D51" s="14"/>
      <c r="E51" s="19" t="s">
        <v>15</v>
      </c>
      <c r="F51" s="19"/>
      <c r="G51" s="25">
        <f t="shared" si="9"/>
        <v>0</v>
      </c>
      <c r="H51" s="25">
        <f t="shared" si="10"/>
        <v>0</v>
      </c>
      <c r="I51" s="25">
        <f t="shared" ref="I51:L52" si="18">I52</f>
        <v>0</v>
      </c>
      <c r="J51" s="25">
        <f t="shared" si="18"/>
        <v>0</v>
      </c>
      <c r="K51" s="25">
        <f t="shared" si="18"/>
        <v>0</v>
      </c>
      <c r="L51" s="25">
        <f t="shared" si="18"/>
        <v>0</v>
      </c>
      <c r="M51" s="25">
        <f t="shared" si="12"/>
        <v>0</v>
      </c>
      <c r="N51" s="25">
        <f t="shared" si="13"/>
        <v>0</v>
      </c>
      <c r="O51" s="25">
        <f t="shared" ref="O51:R52" si="19">O52</f>
        <v>0</v>
      </c>
      <c r="P51" s="25">
        <f t="shared" si="19"/>
        <v>0</v>
      </c>
      <c r="Q51" s="25">
        <f t="shared" si="19"/>
        <v>0</v>
      </c>
      <c r="R51" s="25">
        <f t="shared" si="19"/>
        <v>0</v>
      </c>
      <c r="S51" s="30">
        <v>0</v>
      </c>
      <c r="T51" s="30">
        <v>0</v>
      </c>
    </row>
    <row r="52" spans="1:20" s="5" customFormat="1" ht="60.6" hidden="1" customHeight="1" x14ac:dyDescent="0.25">
      <c r="A52" s="17">
        <v>25</v>
      </c>
      <c r="B52" s="33" t="s">
        <v>80</v>
      </c>
      <c r="C52" s="33"/>
      <c r="D52" s="33"/>
      <c r="E52" s="32" t="s">
        <v>15</v>
      </c>
      <c r="F52" s="32"/>
      <c r="G52" s="34">
        <f t="shared" si="9"/>
        <v>0</v>
      </c>
      <c r="H52" s="34">
        <f t="shared" si="10"/>
        <v>0</v>
      </c>
      <c r="I52" s="34">
        <f t="shared" si="18"/>
        <v>0</v>
      </c>
      <c r="J52" s="34">
        <f t="shared" si="18"/>
        <v>0</v>
      </c>
      <c r="K52" s="34">
        <f t="shared" si="18"/>
        <v>0</v>
      </c>
      <c r="L52" s="34">
        <f t="shared" si="18"/>
        <v>0</v>
      </c>
      <c r="M52" s="34">
        <f t="shared" si="12"/>
        <v>0</v>
      </c>
      <c r="N52" s="34">
        <f t="shared" si="13"/>
        <v>0</v>
      </c>
      <c r="O52" s="34">
        <f t="shared" si="19"/>
        <v>0</v>
      </c>
      <c r="P52" s="34">
        <f t="shared" si="19"/>
        <v>0</v>
      </c>
      <c r="Q52" s="34">
        <f t="shared" si="19"/>
        <v>0</v>
      </c>
      <c r="R52" s="34">
        <f t="shared" si="19"/>
        <v>0</v>
      </c>
      <c r="S52" s="31">
        <v>0</v>
      </c>
      <c r="T52" s="31">
        <v>0</v>
      </c>
    </row>
    <row r="53" spans="1:20" s="5" customFormat="1" ht="55.5" hidden="1" customHeight="1" x14ac:dyDescent="0.25">
      <c r="A53" s="4">
        <v>26</v>
      </c>
      <c r="B53" s="4" t="s">
        <v>23</v>
      </c>
      <c r="C53" s="4"/>
      <c r="D53" s="4"/>
      <c r="E53" s="4" t="s">
        <v>15</v>
      </c>
      <c r="F53" s="4" t="s">
        <v>65</v>
      </c>
      <c r="G53" s="28">
        <f t="shared" si="9"/>
        <v>0</v>
      </c>
      <c r="H53" s="28">
        <f t="shared" si="10"/>
        <v>0</v>
      </c>
      <c r="I53" s="27">
        <v>0</v>
      </c>
      <c r="J53" s="27">
        <v>0</v>
      </c>
      <c r="K53" s="27">
        <v>0</v>
      </c>
      <c r="L53" s="27">
        <v>0</v>
      </c>
      <c r="M53" s="28">
        <f t="shared" si="12"/>
        <v>0</v>
      </c>
      <c r="N53" s="28">
        <f t="shared" si="13"/>
        <v>0</v>
      </c>
      <c r="O53" s="27">
        <v>0</v>
      </c>
      <c r="P53" s="27">
        <v>0</v>
      </c>
      <c r="Q53" s="27">
        <v>0</v>
      </c>
      <c r="R53" s="27">
        <v>0</v>
      </c>
      <c r="S53" s="30">
        <v>0</v>
      </c>
      <c r="T53" s="30">
        <v>0</v>
      </c>
    </row>
    <row r="54" spans="1:20" s="5" customFormat="1" ht="105.75" hidden="1" customHeight="1" x14ac:dyDescent="0.25">
      <c r="A54" s="4"/>
      <c r="B54" s="14" t="s">
        <v>77</v>
      </c>
      <c r="C54" s="14"/>
      <c r="D54" s="14"/>
      <c r="E54" s="19" t="s">
        <v>66</v>
      </c>
      <c r="F54" s="19"/>
      <c r="G54" s="25">
        <f t="shared" ref="G54:G63" si="20">H54+K54+L54</f>
        <v>0</v>
      </c>
      <c r="H54" s="25">
        <f t="shared" ref="H54:H63" si="21">I54+J54</f>
        <v>0</v>
      </c>
      <c r="I54" s="25">
        <f>I55+I57</f>
        <v>0</v>
      </c>
      <c r="J54" s="25">
        <f>J55+J57</f>
        <v>0</v>
      </c>
      <c r="K54" s="25">
        <f>K55+K57</f>
        <v>0</v>
      </c>
      <c r="L54" s="25">
        <f>L55+L57</f>
        <v>0</v>
      </c>
      <c r="M54" s="25">
        <f t="shared" ref="M54:M64" si="22">N54+Q54+R54</f>
        <v>0</v>
      </c>
      <c r="N54" s="25">
        <f t="shared" ref="N54:N63" si="23">O54+P54</f>
        <v>0</v>
      </c>
      <c r="O54" s="25">
        <f>O55+O57</f>
        <v>0</v>
      </c>
      <c r="P54" s="25">
        <f>P55+P57</f>
        <v>0</v>
      </c>
      <c r="Q54" s="25">
        <f>Q55+Q57</f>
        <v>0</v>
      </c>
      <c r="R54" s="25">
        <f>R55+R57</f>
        <v>0</v>
      </c>
      <c r="S54" s="30">
        <v>0</v>
      </c>
      <c r="T54" s="30">
        <v>0</v>
      </c>
    </row>
    <row r="55" spans="1:20" s="5" customFormat="1" ht="35.25" hidden="1" customHeight="1" x14ac:dyDescent="0.25">
      <c r="A55" s="4"/>
      <c r="B55" s="16" t="s">
        <v>67</v>
      </c>
      <c r="C55" s="16"/>
      <c r="D55" s="16"/>
      <c r="E55" s="16" t="s">
        <v>15</v>
      </c>
      <c r="F55" s="16"/>
      <c r="G55" s="26">
        <f t="shared" si="20"/>
        <v>0</v>
      </c>
      <c r="H55" s="26">
        <f t="shared" si="21"/>
        <v>0</v>
      </c>
      <c r="I55" s="26">
        <f>I56</f>
        <v>0</v>
      </c>
      <c r="J55" s="26">
        <f>J56</f>
        <v>0</v>
      </c>
      <c r="K55" s="26">
        <f>K56</f>
        <v>0</v>
      </c>
      <c r="L55" s="26">
        <f>L56</f>
        <v>0</v>
      </c>
      <c r="M55" s="26">
        <f t="shared" si="22"/>
        <v>0</v>
      </c>
      <c r="N55" s="26">
        <f t="shared" si="23"/>
        <v>0</v>
      </c>
      <c r="O55" s="26">
        <f>O56</f>
        <v>0</v>
      </c>
      <c r="P55" s="26">
        <f>P56</f>
        <v>0</v>
      </c>
      <c r="Q55" s="26">
        <f>Q56</f>
        <v>0</v>
      </c>
      <c r="R55" s="26">
        <f>R56</f>
        <v>0</v>
      </c>
      <c r="S55" s="30">
        <v>0</v>
      </c>
      <c r="T55" s="30">
        <v>0</v>
      </c>
    </row>
    <row r="56" spans="1:20" s="5" customFormat="1" ht="36.75" hidden="1" customHeight="1" x14ac:dyDescent="0.25">
      <c r="A56" s="4"/>
      <c r="B56" s="4" t="s">
        <v>68</v>
      </c>
      <c r="C56" s="4"/>
      <c r="D56" s="4"/>
      <c r="E56" s="4" t="s">
        <v>15</v>
      </c>
      <c r="F56" s="4" t="s">
        <v>69</v>
      </c>
      <c r="G56" s="28">
        <f t="shared" si="20"/>
        <v>0</v>
      </c>
      <c r="H56" s="28">
        <f t="shared" si="21"/>
        <v>0</v>
      </c>
      <c r="I56" s="27">
        <v>0</v>
      </c>
      <c r="J56" s="27">
        <v>0</v>
      </c>
      <c r="K56" s="27">
        <v>0</v>
      </c>
      <c r="L56" s="27">
        <v>0</v>
      </c>
      <c r="M56" s="28">
        <f t="shared" si="22"/>
        <v>0</v>
      </c>
      <c r="N56" s="28">
        <f t="shared" si="23"/>
        <v>0</v>
      </c>
      <c r="O56" s="27">
        <v>0</v>
      </c>
      <c r="P56" s="27">
        <v>0</v>
      </c>
      <c r="Q56" s="27">
        <v>0</v>
      </c>
      <c r="R56" s="27">
        <v>0</v>
      </c>
      <c r="S56" s="30">
        <v>0</v>
      </c>
      <c r="T56" s="30">
        <v>0</v>
      </c>
    </row>
    <row r="57" spans="1:20" s="5" customFormat="1" ht="59.25" hidden="1" customHeight="1" x14ac:dyDescent="0.25">
      <c r="A57" s="4"/>
      <c r="B57" s="16" t="s">
        <v>70</v>
      </c>
      <c r="C57" s="16"/>
      <c r="D57" s="16"/>
      <c r="E57" s="16" t="s">
        <v>71</v>
      </c>
      <c r="F57" s="16"/>
      <c r="G57" s="26">
        <f t="shared" si="20"/>
        <v>0</v>
      </c>
      <c r="H57" s="26">
        <f t="shared" si="21"/>
        <v>0</v>
      </c>
      <c r="I57" s="26">
        <f>I58</f>
        <v>0</v>
      </c>
      <c r="J57" s="26">
        <f>J58</f>
        <v>0</v>
      </c>
      <c r="K57" s="26">
        <f>K58</f>
        <v>0</v>
      </c>
      <c r="L57" s="26">
        <f>L58</f>
        <v>0</v>
      </c>
      <c r="M57" s="26">
        <f t="shared" si="22"/>
        <v>0</v>
      </c>
      <c r="N57" s="26">
        <f t="shared" si="23"/>
        <v>0</v>
      </c>
      <c r="O57" s="26">
        <f>O58</f>
        <v>0</v>
      </c>
      <c r="P57" s="26">
        <f>P58</f>
        <v>0</v>
      </c>
      <c r="Q57" s="26">
        <f>Q58</f>
        <v>0</v>
      </c>
      <c r="R57" s="26">
        <f>R58</f>
        <v>0</v>
      </c>
      <c r="S57" s="30">
        <v>0</v>
      </c>
      <c r="T57" s="30">
        <v>0</v>
      </c>
    </row>
    <row r="58" spans="1:20" s="5" customFormat="1" ht="36" hidden="1" customHeight="1" x14ac:dyDescent="0.25">
      <c r="A58" s="4"/>
      <c r="B58" s="4" t="s">
        <v>72</v>
      </c>
      <c r="C58" s="4"/>
      <c r="D58" s="4"/>
      <c r="E58" s="4" t="s">
        <v>15</v>
      </c>
      <c r="F58" s="4" t="s">
        <v>73</v>
      </c>
      <c r="G58" s="28">
        <f t="shared" si="20"/>
        <v>0</v>
      </c>
      <c r="H58" s="28">
        <f t="shared" si="21"/>
        <v>0</v>
      </c>
      <c r="I58" s="27">
        <v>0</v>
      </c>
      <c r="J58" s="27">
        <v>0</v>
      </c>
      <c r="K58" s="27">
        <v>0</v>
      </c>
      <c r="L58" s="27">
        <v>0</v>
      </c>
      <c r="M58" s="28">
        <f t="shared" si="22"/>
        <v>0</v>
      </c>
      <c r="N58" s="28">
        <f t="shared" si="23"/>
        <v>0</v>
      </c>
      <c r="O58" s="27">
        <v>0</v>
      </c>
      <c r="P58" s="27">
        <v>0</v>
      </c>
      <c r="Q58" s="27">
        <v>0</v>
      </c>
      <c r="R58" s="27">
        <v>0</v>
      </c>
      <c r="S58" s="30">
        <v>0</v>
      </c>
      <c r="T58" s="30">
        <v>0</v>
      </c>
    </row>
    <row r="59" spans="1:20" s="5" customFormat="1" ht="36" customHeight="1" x14ac:dyDescent="0.25">
      <c r="A59" s="4">
        <v>1</v>
      </c>
      <c r="B59" s="4" t="s">
        <v>95</v>
      </c>
      <c r="C59" s="3" t="s">
        <v>96</v>
      </c>
      <c r="D59" s="3" t="s">
        <v>96</v>
      </c>
      <c r="E59" s="3" t="s">
        <v>96</v>
      </c>
      <c r="F59" s="4"/>
      <c r="G59" s="36">
        <f>H59+K59+L59</f>
        <v>205.9</v>
      </c>
      <c r="H59" s="36">
        <f>I59+J59</f>
        <v>205.9</v>
      </c>
      <c r="I59" s="36">
        <f>I60</f>
        <v>71.900000000000006</v>
      </c>
      <c r="J59" s="36">
        <f>J60</f>
        <v>134</v>
      </c>
      <c r="K59" s="36">
        <f>K60</f>
        <v>0</v>
      </c>
      <c r="L59" s="36">
        <f>L60</f>
        <v>0</v>
      </c>
      <c r="M59" s="43">
        <f>N59+Q59+R59</f>
        <v>205.86500000000001</v>
      </c>
      <c r="N59" s="43">
        <f>O59+P59</f>
        <v>205.86500000000001</v>
      </c>
      <c r="O59" s="43">
        <f>O60</f>
        <v>71.887780000000006</v>
      </c>
      <c r="P59" s="43">
        <f>P60</f>
        <v>133.97721999999999</v>
      </c>
      <c r="Q59" s="36">
        <f>Q60</f>
        <v>0</v>
      </c>
      <c r="R59" s="36">
        <f>R60</f>
        <v>0</v>
      </c>
      <c r="S59" s="44">
        <v>99.98</v>
      </c>
      <c r="T59" s="44">
        <v>99.98</v>
      </c>
    </row>
    <row r="60" spans="1:20" s="5" customFormat="1" ht="47.25" customHeight="1" x14ac:dyDescent="0.25">
      <c r="A60" s="4"/>
      <c r="B60" s="39" t="s">
        <v>97</v>
      </c>
      <c r="C60" s="3" t="s">
        <v>96</v>
      </c>
      <c r="D60" s="3" t="s">
        <v>96</v>
      </c>
      <c r="E60" s="3" t="s">
        <v>96</v>
      </c>
      <c r="F60" s="17"/>
      <c r="G60" s="36">
        <f t="shared" si="20"/>
        <v>205.9</v>
      </c>
      <c r="H60" s="36">
        <f t="shared" si="21"/>
        <v>205.9</v>
      </c>
      <c r="I60" s="36">
        <f>I62</f>
        <v>71.900000000000006</v>
      </c>
      <c r="J60" s="36">
        <f>J62</f>
        <v>134</v>
      </c>
      <c r="K60" s="36">
        <f>K62</f>
        <v>0</v>
      </c>
      <c r="L60" s="36">
        <f>L62</f>
        <v>0</v>
      </c>
      <c r="M60" s="43">
        <f t="shared" si="22"/>
        <v>205.86500000000001</v>
      </c>
      <c r="N60" s="43">
        <f t="shared" si="23"/>
        <v>205.86500000000001</v>
      </c>
      <c r="O60" s="43">
        <f>O62</f>
        <v>71.887780000000006</v>
      </c>
      <c r="P60" s="43">
        <f>P62</f>
        <v>133.97721999999999</v>
      </c>
      <c r="Q60" s="36">
        <f>Q62</f>
        <v>0</v>
      </c>
      <c r="R60" s="36">
        <f>R62</f>
        <v>0</v>
      </c>
      <c r="S60" s="44">
        <v>99.98</v>
      </c>
      <c r="T60" s="44">
        <v>99.98</v>
      </c>
    </row>
    <row r="61" spans="1:20" s="5" customFormat="1" ht="47.25" customHeight="1" x14ac:dyDescent="0.25">
      <c r="A61" s="4"/>
      <c r="B61" s="39" t="s">
        <v>98</v>
      </c>
      <c r="C61" s="3" t="s">
        <v>96</v>
      </c>
      <c r="D61" s="3" t="s">
        <v>96</v>
      </c>
      <c r="E61" s="3" t="s">
        <v>96</v>
      </c>
      <c r="F61" s="17"/>
      <c r="G61" s="36">
        <f t="shared" ref="G61:T61" si="24">G60</f>
        <v>205.9</v>
      </c>
      <c r="H61" s="36">
        <f t="shared" si="24"/>
        <v>205.9</v>
      </c>
      <c r="I61" s="36">
        <f t="shared" si="24"/>
        <v>71.900000000000006</v>
      </c>
      <c r="J61" s="36">
        <f t="shared" si="24"/>
        <v>134</v>
      </c>
      <c r="K61" s="36">
        <f t="shared" si="24"/>
        <v>0</v>
      </c>
      <c r="L61" s="36">
        <f t="shared" si="24"/>
        <v>0</v>
      </c>
      <c r="M61" s="43">
        <f t="shared" si="24"/>
        <v>205.86500000000001</v>
      </c>
      <c r="N61" s="43">
        <f t="shared" si="24"/>
        <v>205.86500000000001</v>
      </c>
      <c r="O61" s="43">
        <f t="shared" si="24"/>
        <v>71.887780000000006</v>
      </c>
      <c r="P61" s="43">
        <f t="shared" si="24"/>
        <v>133.97721999999999</v>
      </c>
      <c r="Q61" s="36">
        <f t="shared" si="24"/>
        <v>0</v>
      </c>
      <c r="R61" s="36">
        <f t="shared" si="24"/>
        <v>0</v>
      </c>
      <c r="S61" s="44">
        <f t="shared" si="24"/>
        <v>99.98</v>
      </c>
      <c r="T61" s="44">
        <f t="shared" si="24"/>
        <v>99.98</v>
      </c>
    </row>
    <row r="62" spans="1:20" s="5" customFormat="1" ht="41.25" customHeight="1" x14ac:dyDescent="0.25">
      <c r="A62" s="4"/>
      <c r="B62" s="37" t="s">
        <v>83</v>
      </c>
      <c r="C62" s="41">
        <v>27</v>
      </c>
      <c r="D62" s="40" t="s">
        <v>99</v>
      </c>
      <c r="E62" s="42" t="s">
        <v>100</v>
      </c>
      <c r="F62" s="17"/>
      <c r="G62" s="36">
        <f t="shared" si="20"/>
        <v>205.9</v>
      </c>
      <c r="H62" s="36">
        <f t="shared" si="21"/>
        <v>205.9</v>
      </c>
      <c r="I62" s="36">
        <f>I63+I64</f>
        <v>71.900000000000006</v>
      </c>
      <c r="J62" s="36">
        <f>J63+J64</f>
        <v>134</v>
      </c>
      <c r="K62" s="36">
        <f>K63+K64</f>
        <v>0</v>
      </c>
      <c r="L62" s="36">
        <f>L63+L64</f>
        <v>0</v>
      </c>
      <c r="M62" s="43">
        <f t="shared" si="22"/>
        <v>205.86500000000001</v>
      </c>
      <c r="N62" s="43">
        <f t="shared" si="23"/>
        <v>205.86500000000001</v>
      </c>
      <c r="O62" s="43">
        <f>O63+O64</f>
        <v>71.887780000000006</v>
      </c>
      <c r="P62" s="43">
        <f>P63+P64</f>
        <v>133.97721999999999</v>
      </c>
      <c r="Q62" s="36">
        <f>Q63+Q64</f>
        <v>0</v>
      </c>
      <c r="R62" s="36">
        <f>R63+R64</f>
        <v>0</v>
      </c>
      <c r="S62" s="44">
        <v>99.98</v>
      </c>
      <c r="T62" s="44">
        <v>99.98</v>
      </c>
    </row>
    <row r="63" spans="1:20" s="5" customFormat="1" ht="75.75" customHeight="1" x14ac:dyDescent="0.25">
      <c r="A63" s="4"/>
      <c r="B63" s="17" t="s">
        <v>84</v>
      </c>
      <c r="C63" s="41">
        <v>27</v>
      </c>
      <c r="D63" s="40" t="s">
        <v>99</v>
      </c>
      <c r="E63" s="42" t="s">
        <v>100</v>
      </c>
      <c r="F63" s="17" t="s">
        <v>74</v>
      </c>
      <c r="G63" s="36">
        <f t="shared" si="20"/>
        <v>205.9</v>
      </c>
      <c r="H63" s="36">
        <f t="shared" si="21"/>
        <v>205.9</v>
      </c>
      <c r="I63" s="36">
        <v>71.900000000000006</v>
      </c>
      <c r="J63" s="36">
        <v>134</v>
      </c>
      <c r="K63" s="36">
        <v>0</v>
      </c>
      <c r="L63" s="36">
        <v>0</v>
      </c>
      <c r="M63" s="43">
        <f t="shared" si="22"/>
        <v>205.86500000000001</v>
      </c>
      <c r="N63" s="43">
        <f t="shared" si="23"/>
        <v>205.86500000000001</v>
      </c>
      <c r="O63" s="43">
        <v>71.887780000000006</v>
      </c>
      <c r="P63" s="43">
        <v>133.97721999999999</v>
      </c>
      <c r="Q63" s="36">
        <v>0</v>
      </c>
      <c r="R63" s="36">
        <v>0</v>
      </c>
      <c r="S63" s="44">
        <v>99.98</v>
      </c>
      <c r="T63" s="44">
        <v>99.98</v>
      </c>
    </row>
    <row r="64" spans="1:20" s="5" customFormat="1" ht="86.25" customHeight="1" x14ac:dyDescent="0.25">
      <c r="A64" s="4"/>
      <c r="B64" s="17" t="s">
        <v>85</v>
      </c>
      <c r="C64" s="41">
        <v>27</v>
      </c>
      <c r="D64" s="40" t="s">
        <v>99</v>
      </c>
      <c r="E64" s="42" t="s">
        <v>100</v>
      </c>
      <c r="F64" s="17" t="s">
        <v>74</v>
      </c>
      <c r="G64" s="36">
        <f>H64+K64+L64</f>
        <v>0</v>
      </c>
      <c r="H64" s="36">
        <f>I64+J64</f>
        <v>0</v>
      </c>
      <c r="I64" s="36">
        <v>0</v>
      </c>
      <c r="J64" s="36">
        <v>0</v>
      </c>
      <c r="K64" s="36">
        <v>0</v>
      </c>
      <c r="L64" s="36">
        <v>0</v>
      </c>
      <c r="M64" s="36">
        <f t="shared" si="22"/>
        <v>0</v>
      </c>
      <c r="N64" s="36">
        <f>O64+P64</f>
        <v>0</v>
      </c>
      <c r="O64" s="36">
        <v>0</v>
      </c>
      <c r="P64" s="36">
        <v>0</v>
      </c>
      <c r="Q64" s="36">
        <v>0</v>
      </c>
      <c r="R64" s="36">
        <v>0</v>
      </c>
      <c r="S64" s="44">
        <v>0</v>
      </c>
      <c r="T64" s="44">
        <v>0</v>
      </c>
    </row>
  </sheetData>
  <mergeCells count="27">
    <mergeCell ref="R1:T1"/>
    <mergeCell ref="L11:L13"/>
    <mergeCell ref="M11:M13"/>
    <mergeCell ref="Q11:Q13"/>
    <mergeCell ref="A2:T3"/>
    <mergeCell ref="A5:T5"/>
    <mergeCell ref="A9:A13"/>
    <mergeCell ref="B9:B13"/>
    <mergeCell ref="G9:R9"/>
    <mergeCell ref="S9:T10"/>
    <mergeCell ref="G10:L10"/>
    <mergeCell ref="M10:R10"/>
    <mergeCell ref="G11:G13"/>
    <mergeCell ref="T11:T13"/>
    <mergeCell ref="C9:E11"/>
    <mergeCell ref="H11:J11"/>
    <mergeCell ref="S11:S13"/>
    <mergeCell ref="C12:C13"/>
    <mergeCell ref="D12:D13"/>
    <mergeCell ref="E12:E13"/>
    <mergeCell ref="K11:K13"/>
    <mergeCell ref="R11:R13"/>
    <mergeCell ref="H12:H13"/>
    <mergeCell ref="I12:J12"/>
    <mergeCell ref="O12:P12"/>
    <mergeCell ref="N12:N13"/>
    <mergeCell ref="N11:P11"/>
  </mergeCells>
  <pageMargins left="0.39370078740157483" right="0.39370078740157483" top="0.39370078740157483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2022</vt:lpstr>
      <vt:lpstr>'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2023-02-24T07:20:09Z</dcterms:modified>
</cp:coreProperties>
</file>